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 activeTab="9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сводная таблица" sheetId="14" r:id="rId13"/>
  </sheets>
  <definedNames>
    <definedName name="_xlnm.Print_Area" localSheetId="0">'1'!$A$1:$Q$41</definedName>
    <definedName name="_xlnm.Print_Area" localSheetId="9">'10'!$A$1:$Q$31</definedName>
    <definedName name="_xlnm.Print_Area" localSheetId="10">'11'!$A$1:$Q$30</definedName>
    <definedName name="_xlnm.Print_Area" localSheetId="11">'12'!$A$1:$Q$30</definedName>
    <definedName name="_xlnm.Print_Area" localSheetId="1">'2'!$A$1:$R$33</definedName>
    <definedName name="_xlnm.Print_Area" localSheetId="2">'3'!$A$1:$Q$28</definedName>
    <definedName name="_xlnm.Print_Area" localSheetId="3">'4'!$A$1:$Q$29</definedName>
    <definedName name="_xlnm.Print_Area" localSheetId="4">'5'!$A$1:$Q$31</definedName>
    <definedName name="_xlnm.Print_Area" localSheetId="5">'6'!$A$1:$Q$31</definedName>
    <definedName name="_xlnm.Print_Area" localSheetId="6">'7'!$A$1:$Q$31</definedName>
    <definedName name="_xlnm.Print_Area" localSheetId="7">'8'!$A$1:$Q$29</definedName>
    <definedName name="_xlnm.Print_Area" localSheetId="8">'9'!$A$1:$Q$30</definedName>
  </definedNames>
  <calcPr calcId="145621"/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C15" i="9" l="1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B15" i="9"/>
  <c r="C29" i="2" l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B29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B16" i="2"/>
  <c r="C13" i="4" l="1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B13" i="4"/>
  <c r="B15" i="7" l="1"/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D15" i="5" l="1"/>
  <c r="E15" i="5"/>
  <c r="F15" i="5"/>
  <c r="G15" i="5"/>
  <c r="H15" i="5"/>
  <c r="I15" i="5"/>
  <c r="J15" i="5"/>
  <c r="K15" i="5"/>
  <c r="L15" i="5"/>
  <c r="M15" i="5"/>
  <c r="N15" i="5"/>
  <c r="O15" i="5"/>
  <c r="P15" i="5"/>
  <c r="P16" i="1" l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6" l="1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D25" i="8" l="1"/>
  <c r="E25" i="8"/>
  <c r="F25" i="8"/>
  <c r="G25" i="8"/>
  <c r="H25" i="8"/>
  <c r="I25" i="8"/>
  <c r="J25" i="8"/>
  <c r="K25" i="8"/>
  <c r="L25" i="8"/>
  <c r="M25" i="8"/>
  <c r="N25" i="8"/>
  <c r="O25" i="8"/>
  <c r="P25" i="8"/>
  <c r="P13" i="10" l="1"/>
  <c r="O13" i="10"/>
  <c r="N13" i="10"/>
  <c r="M13" i="10"/>
  <c r="L13" i="10"/>
  <c r="K13" i="10"/>
  <c r="J13" i="10"/>
  <c r="I13" i="10"/>
  <c r="H13" i="10"/>
  <c r="G13" i="10"/>
  <c r="F13" i="10"/>
  <c r="E13" i="10"/>
  <c r="D13" i="10"/>
  <c r="P16" i="8" l="1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D25" i="6" l="1"/>
  <c r="E25" i="6"/>
  <c r="F25" i="6"/>
  <c r="G25" i="6"/>
  <c r="H25" i="6"/>
  <c r="I25" i="6"/>
  <c r="J25" i="6"/>
  <c r="K25" i="6"/>
  <c r="L25" i="6"/>
  <c r="M25" i="6"/>
  <c r="N25" i="6"/>
  <c r="O25" i="6"/>
  <c r="P25" i="6"/>
  <c r="P15" i="7" l="1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G19" i="1" l="1"/>
  <c r="F19" i="1"/>
  <c r="E19" i="1"/>
  <c r="D19" i="1"/>
  <c r="P24" i="5" l="1"/>
  <c r="O24" i="5"/>
  <c r="N24" i="5"/>
  <c r="M24" i="5"/>
  <c r="L24" i="5"/>
  <c r="K24" i="5"/>
  <c r="J24" i="5"/>
  <c r="I24" i="5"/>
  <c r="H24" i="5"/>
  <c r="G24" i="5"/>
  <c r="F24" i="5"/>
  <c r="E24" i="5"/>
  <c r="D24" i="5"/>
  <c r="P24" i="4" l="1"/>
  <c r="O24" i="4"/>
  <c r="N24" i="4"/>
  <c r="M24" i="4"/>
  <c r="L24" i="4"/>
  <c r="K24" i="4"/>
  <c r="J24" i="4"/>
  <c r="I24" i="4"/>
  <c r="G24" i="4"/>
  <c r="F24" i="4"/>
  <c r="E24" i="4"/>
  <c r="D24" i="4"/>
  <c r="F26" i="11" l="1"/>
  <c r="G26" i="11"/>
  <c r="H26" i="11"/>
  <c r="I26" i="11"/>
  <c r="J26" i="11"/>
  <c r="K26" i="11"/>
  <c r="L26" i="11"/>
  <c r="M26" i="11"/>
  <c r="N26" i="11"/>
  <c r="O26" i="11"/>
  <c r="P26" i="11"/>
  <c r="E26" i="11"/>
  <c r="U62" i="1" l="1"/>
  <c r="D27" i="9" l="1"/>
  <c r="E27" i="9"/>
  <c r="F27" i="9"/>
  <c r="G27" i="9"/>
  <c r="H27" i="9"/>
  <c r="I27" i="9"/>
  <c r="J27" i="9"/>
  <c r="K27" i="9"/>
  <c r="L27" i="9"/>
  <c r="M27" i="9"/>
  <c r="N27" i="9"/>
  <c r="O27" i="9"/>
  <c r="P27" i="9"/>
  <c r="G33" i="1" l="1"/>
  <c r="F33" i="1"/>
  <c r="E33" i="1"/>
  <c r="D33" i="1"/>
  <c r="I29" i="12" l="1"/>
  <c r="J29" i="12"/>
  <c r="K29" i="12"/>
  <c r="L29" i="12"/>
  <c r="M29" i="12"/>
  <c r="N29" i="12"/>
  <c r="O29" i="12"/>
  <c r="P29" i="12"/>
  <c r="H29" i="12"/>
  <c r="H8" i="14"/>
  <c r="L8" i="14"/>
  <c r="I29" i="13"/>
  <c r="J29" i="13"/>
  <c r="K29" i="13"/>
  <c r="L29" i="13"/>
  <c r="M29" i="13"/>
  <c r="N29" i="13"/>
  <c r="O29" i="13"/>
  <c r="P29" i="13"/>
  <c r="H29" i="13"/>
  <c r="I25" i="13"/>
  <c r="J25" i="13"/>
  <c r="K25" i="13"/>
  <c r="L25" i="13"/>
  <c r="M25" i="13"/>
  <c r="N25" i="13"/>
  <c r="O25" i="13"/>
  <c r="P25" i="13"/>
  <c r="H25" i="13"/>
  <c r="I15" i="13"/>
  <c r="J15" i="13"/>
  <c r="K15" i="13"/>
  <c r="L15" i="13"/>
  <c r="M15" i="13"/>
  <c r="N15" i="13"/>
  <c r="O15" i="13"/>
  <c r="P15" i="13"/>
  <c r="H15" i="13"/>
  <c r="I25" i="12"/>
  <c r="J25" i="12"/>
  <c r="K25" i="12"/>
  <c r="L25" i="12"/>
  <c r="M25" i="12"/>
  <c r="N25" i="12"/>
  <c r="O25" i="12"/>
  <c r="P25" i="12"/>
  <c r="H25" i="12"/>
  <c r="I15" i="12"/>
  <c r="J15" i="12"/>
  <c r="K15" i="12"/>
  <c r="L15" i="12"/>
  <c r="M15" i="12"/>
  <c r="N15" i="12"/>
  <c r="O15" i="12"/>
  <c r="P15" i="12"/>
  <c r="H15" i="12"/>
  <c r="J14" i="14"/>
  <c r="K14" i="14"/>
  <c r="O14" i="14"/>
  <c r="D6" i="14"/>
  <c r="E6" i="14"/>
  <c r="F6" i="14"/>
  <c r="C6" i="14"/>
  <c r="N13" i="14" l="1"/>
  <c r="J13" i="14"/>
  <c r="G12" i="14"/>
  <c r="J12" i="14"/>
  <c r="J10" i="14"/>
  <c r="N10" i="14"/>
  <c r="I5" i="14"/>
  <c r="O8" i="14"/>
  <c r="K8" i="14"/>
  <c r="N9" i="14"/>
  <c r="J9" i="14"/>
  <c r="O10" i="14"/>
  <c r="K10" i="14"/>
  <c r="O12" i="14"/>
  <c r="K12" i="14"/>
  <c r="M30" i="13"/>
  <c r="L16" i="14" s="1"/>
  <c r="K9" i="14"/>
  <c r="O9" i="14"/>
  <c r="M8" i="14"/>
  <c r="I8" i="14"/>
  <c r="N8" i="14"/>
  <c r="J8" i="14"/>
  <c r="G13" i="14"/>
  <c r="N14" i="14"/>
  <c r="O30" i="12"/>
  <c r="N15" i="14" s="1"/>
  <c r="K30" i="12"/>
  <c r="J15" i="14" s="1"/>
  <c r="L7" i="14"/>
  <c r="G7" i="14"/>
  <c r="H7" i="14"/>
  <c r="L5" i="14"/>
  <c r="H5" i="14"/>
  <c r="G6" i="14"/>
  <c r="N12" i="14"/>
  <c r="G14" i="14"/>
  <c r="L14" i="14"/>
  <c r="H14" i="14"/>
  <c r="N6" i="14"/>
  <c r="J6" i="14"/>
  <c r="O7" i="14"/>
  <c r="K7" i="14"/>
  <c r="O5" i="14"/>
  <c r="K5" i="14"/>
  <c r="J30" i="12"/>
  <c r="I15" i="14" s="1"/>
  <c r="I30" i="13"/>
  <c r="H16" i="14" s="1"/>
  <c r="M12" i="14"/>
  <c r="I12" i="14"/>
  <c r="H30" i="12"/>
  <c r="G15" i="14" s="1"/>
  <c r="M30" i="12"/>
  <c r="L15" i="14" s="1"/>
  <c r="I30" i="12"/>
  <c r="H15" i="14" s="1"/>
  <c r="N7" i="14"/>
  <c r="J7" i="14"/>
  <c r="N5" i="14"/>
  <c r="J5" i="14"/>
  <c r="G8" i="14"/>
  <c r="L12" i="14"/>
  <c r="H12" i="14"/>
  <c r="M7" i="14"/>
  <c r="I7" i="14"/>
  <c r="M5" i="14"/>
  <c r="O13" i="14"/>
  <c r="K13" i="14"/>
  <c r="O30" i="13"/>
  <c r="N16" i="14" s="1"/>
  <c r="K30" i="13"/>
  <c r="J16" i="14" s="1"/>
  <c r="L9" i="14"/>
  <c r="H9" i="14"/>
  <c r="M10" i="14"/>
  <c r="I10" i="14"/>
  <c r="M14" i="14"/>
  <c r="I14" i="14"/>
  <c r="P30" i="13"/>
  <c r="O16" i="14" s="1"/>
  <c r="N30" i="13"/>
  <c r="M16" i="14" s="1"/>
  <c r="L30" i="13"/>
  <c r="K16" i="14" s="1"/>
  <c r="J30" i="13"/>
  <c r="I16" i="14" s="1"/>
  <c r="H30" i="13"/>
  <c r="G16" i="14" s="1"/>
  <c r="N30" i="12"/>
  <c r="M15" i="14" s="1"/>
  <c r="P30" i="12"/>
  <c r="O15" i="14" s="1"/>
  <c r="L30" i="12"/>
  <c r="K15" i="14" s="1"/>
  <c r="L13" i="14"/>
  <c r="H13" i="14"/>
  <c r="M13" i="14"/>
  <c r="I13" i="14"/>
  <c r="K11" i="14"/>
  <c r="H11" i="14"/>
  <c r="M11" i="14"/>
  <c r="I11" i="14"/>
  <c r="I9" i="14"/>
  <c r="O6" i="14"/>
  <c r="K6" i="14"/>
  <c r="L6" i="14"/>
  <c r="H6" i="14"/>
  <c r="M6" i="14"/>
  <c r="I6" i="14"/>
  <c r="G5" i="14"/>
  <c r="O11" i="14"/>
  <c r="N11" i="14"/>
  <c r="L11" i="14"/>
  <c r="J11" i="14"/>
  <c r="G11" i="14"/>
  <c r="L10" i="14"/>
  <c r="H10" i="14"/>
  <c r="G10" i="14"/>
  <c r="M9" i="14"/>
  <c r="G9" i="14"/>
  <c r="H17" i="14" l="1"/>
  <c r="H18" i="14" s="1"/>
  <c r="I17" i="14"/>
  <c r="I18" i="14" s="1"/>
  <c r="L17" i="14"/>
  <c r="L18" i="14" s="1"/>
  <c r="N17" i="14"/>
  <c r="N18" i="14" s="1"/>
  <c r="M17" i="14"/>
  <c r="M18" i="14" s="1"/>
  <c r="K17" i="14"/>
  <c r="K18" i="14" s="1"/>
  <c r="G17" i="14"/>
  <c r="G18" i="14" s="1"/>
  <c r="J17" i="14"/>
  <c r="J18" i="14" s="1"/>
  <c r="O17" i="14"/>
  <c r="O18" i="14" s="1"/>
  <c r="D29" i="13"/>
  <c r="E29" i="13"/>
  <c r="F29" i="13"/>
  <c r="G29" i="13"/>
  <c r="C29" i="13"/>
  <c r="D15" i="13"/>
  <c r="E15" i="13"/>
  <c r="F15" i="13"/>
  <c r="G15" i="13"/>
  <c r="C15" i="13"/>
  <c r="G25" i="13"/>
  <c r="F25" i="13"/>
  <c r="E25" i="13"/>
  <c r="D25" i="13"/>
  <c r="E30" i="13" l="1"/>
  <c r="D16" i="14" s="1"/>
  <c r="D30" i="13"/>
  <c r="C16" i="14" s="1"/>
  <c r="C30" i="13"/>
  <c r="F30" i="13"/>
  <c r="E16" i="14" s="1"/>
  <c r="G30" i="13"/>
  <c r="F16" i="14" s="1"/>
  <c r="D29" i="12"/>
  <c r="E29" i="12"/>
  <c r="F29" i="12"/>
  <c r="G29" i="12"/>
  <c r="C29" i="12"/>
  <c r="C30" i="12" s="1"/>
  <c r="G25" i="12"/>
  <c r="F25" i="12"/>
  <c r="F30" i="12" s="1"/>
  <c r="E15" i="14" s="1"/>
  <c r="E25" i="12"/>
  <c r="D25" i="12"/>
  <c r="G15" i="12"/>
  <c r="F15" i="12"/>
  <c r="E15" i="12"/>
  <c r="D15" i="12"/>
  <c r="D30" i="12" s="1"/>
  <c r="C15" i="14" s="1"/>
  <c r="E30" i="12" l="1"/>
  <c r="D15" i="14" s="1"/>
  <c r="G30" i="12"/>
  <c r="F15" i="14" s="1"/>
  <c r="C14" i="14"/>
  <c r="D14" i="14" l="1"/>
  <c r="E14" i="14"/>
  <c r="F14" i="14"/>
  <c r="F13" i="14" l="1"/>
  <c r="E13" i="14"/>
  <c r="D13" i="14"/>
  <c r="C13" i="14"/>
  <c r="D12" i="14" l="1"/>
  <c r="F12" i="14"/>
  <c r="E12" i="14"/>
  <c r="C12" i="14"/>
  <c r="D11" i="14" l="1"/>
  <c r="E11" i="14"/>
  <c r="F11" i="14"/>
  <c r="C11" i="14"/>
  <c r="D10" i="14" l="1"/>
  <c r="C10" i="14"/>
  <c r="E10" i="14"/>
  <c r="F10" i="14"/>
  <c r="E9" i="14" l="1"/>
  <c r="F9" i="14"/>
  <c r="C9" i="14"/>
  <c r="D9" i="14"/>
  <c r="E8" i="14"/>
  <c r="D8" i="14"/>
  <c r="C8" i="14" l="1"/>
  <c r="F8" i="14"/>
  <c r="C7" i="14" l="1"/>
  <c r="F7" i="14"/>
  <c r="D7" i="14"/>
  <c r="E7" i="14"/>
  <c r="F5" i="14" l="1"/>
  <c r="F17" i="14" s="1"/>
  <c r="F18" i="14" s="1"/>
  <c r="E5" i="14" l="1"/>
  <c r="E17" i="14" s="1"/>
  <c r="E18" i="14" s="1"/>
  <c r="D5" i="14"/>
  <c r="D17" i="14" s="1"/>
  <c r="D18" i="14" s="1"/>
  <c r="C5" i="14"/>
  <c r="C17" i="14" s="1"/>
  <c r="C18" i="14" s="1"/>
</calcChain>
</file>

<file path=xl/sharedStrings.xml><?xml version="1.0" encoding="utf-8"?>
<sst xmlns="http://schemas.openxmlformats.org/spreadsheetml/2006/main" count="606" uniqueCount="173">
  <si>
    <t>Ккал</t>
  </si>
  <si>
    <t>Итого</t>
  </si>
  <si>
    <t>Булка Дорожная</t>
  </si>
  <si>
    <t>Наименование блюда</t>
  </si>
  <si>
    <t>ИТОГО  ЗА  ДЕНЬ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</si>
  <si>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</si>
  <si>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</si>
  <si>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</si>
  <si>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</si>
  <si>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</si>
  <si>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</si>
  <si>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</si>
  <si>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Компот из смеси сухофруктов</t>
  </si>
  <si>
    <t>ттк</t>
  </si>
  <si>
    <t>таб.24</t>
  </si>
  <si>
    <t>Груша свежая</t>
  </si>
  <si>
    <t>Хлеб  ржаной</t>
  </si>
  <si>
    <t>Чай с сахаром</t>
  </si>
  <si>
    <t>Яблоки свежие</t>
  </si>
  <si>
    <t>100/10</t>
  </si>
  <si>
    <t>Пюре картофельное</t>
  </si>
  <si>
    <t>Сдоба Домашняя*</t>
  </si>
  <si>
    <t>Чай с сахаром*</t>
  </si>
  <si>
    <t xml:space="preserve">ПОЛДНИК </t>
  </si>
  <si>
    <t>Сдоба «Дорожная»</t>
  </si>
  <si>
    <t xml:space="preserve">Чай с сахаром </t>
  </si>
  <si>
    <t>Горошек зеленый консервированный</t>
  </si>
  <si>
    <t>Сыр  (45 % жирности)</t>
  </si>
  <si>
    <t>Чай с молоком</t>
  </si>
  <si>
    <t>Птица отварная</t>
  </si>
  <si>
    <t>Борщ с капустой и картофелем со сметаной</t>
  </si>
  <si>
    <t xml:space="preserve">Каша рассыпчатая гречневая </t>
  </si>
  <si>
    <t>Пудинг из творога (запеченный) с молоком сгущеным</t>
  </si>
  <si>
    <t>Кофейный напиток с молоком</t>
  </si>
  <si>
    <t>Напиток кисломолочный "Снежок" м.д.ж. 2,5%</t>
  </si>
  <si>
    <t>Напиток клюквенный</t>
  </si>
  <si>
    <t>Итого за полдник</t>
  </si>
  <si>
    <t>Неделя: 2</t>
  </si>
  <si>
    <t>День: 11 (пятница)</t>
  </si>
  <si>
    <t>Колбаски по-белорусски с маслом сливочным</t>
  </si>
  <si>
    <t>День: 12 (суббота)</t>
  </si>
  <si>
    <t>Каша вязкая молочная из овсяных хлопьев "Геркулес" с маслом</t>
  </si>
  <si>
    <t>Хлеб ржаной</t>
  </si>
  <si>
    <t>Огурцы свежие</t>
  </si>
  <si>
    <t>Суп картофельный с крупой</t>
  </si>
  <si>
    <t>Говядина в кисло-сладком соусе</t>
  </si>
  <si>
    <t>50/50</t>
  </si>
  <si>
    <t>Каша перловая рассыпчатая с маслом</t>
  </si>
  <si>
    <t>200/10</t>
  </si>
  <si>
    <t>120/30</t>
  </si>
  <si>
    <t xml:space="preserve">СВОДНАЯ  ТАБЛИЦА  ЗА  12  ДНЕЙ - 7-11 лет </t>
  </si>
  <si>
    <t>День</t>
  </si>
  <si>
    <t>Пищевая и энергетическая ценность</t>
  </si>
  <si>
    <t>Белки, г</t>
  </si>
  <si>
    <t>Жиры, г</t>
  </si>
  <si>
    <t>Углеводы, г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</si>
  <si>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</si>
  <si>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</si>
  <si>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</si>
  <si>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</si>
  <si>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</si>
  <si>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</si>
  <si>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</si>
  <si>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</si>
  <si>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</si>
  <si>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</si>
  <si>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</si>
  <si>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</si>
  <si>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ИТОГО  ЗА  10  ДНЕЙ</t>
  </si>
  <si>
    <t>Среднее значение за период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</si>
  <si>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</si>
  <si>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</si>
  <si>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</si>
  <si>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</si>
  <si>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</si>
  <si>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</si>
  <si>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</si>
  <si>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</si>
  <si>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</si>
  <si>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</si>
  <si>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</si>
  <si>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</si>
  <si>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</si>
  <si>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</si>
  <si>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</si>
  <si>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</si>
  <si>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Возрастная категория: 7-12 лет</t>
  </si>
  <si>
    <t xml:space="preserve">Цена </t>
  </si>
  <si>
    <t>Согласовано</t>
  </si>
  <si>
    <t>Директор МАОУ "СОШ №27"</t>
  </si>
  <si>
    <t xml:space="preserve">_________________ Н.А. Стрельникова 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</si>
  <si>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</si>
  <si>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</si>
  <si>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</si>
  <si>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</si>
  <si>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Суп картофельный с горохом</t>
  </si>
  <si>
    <t xml:space="preserve"> .Э</t>
  </si>
  <si>
    <t xml:space="preserve">Итого за обед </t>
  </si>
  <si>
    <t>1,51</t>
  </si>
  <si>
    <t xml:space="preserve"> Директор МАОУ "СОШ №27"</t>
  </si>
  <si>
    <t>_________________ Н.А. Стрельникова</t>
  </si>
  <si>
    <t xml:space="preserve">_________________ Н. А. Стрельникова </t>
  </si>
  <si>
    <t>_________________ Н.А.Стрельникова</t>
  </si>
  <si>
    <t>Картофельное пюре</t>
  </si>
  <si>
    <t>Рассольник "Ленинградский"</t>
  </si>
  <si>
    <t>22,12</t>
  </si>
  <si>
    <t>Икра кабачковая (пром пр-ва)</t>
  </si>
  <si>
    <t xml:space="preserve">Итого </t>
  </si>
  <si>
    <t>Куриное филе тушв смет. соусе 50/50</t>
  </si>
  <si>
    <t>Цена</t>
  </si>
  <si>
    <t>Каша рисово-пшенная с маслом</t>
  </si>
  <si>
    <t xml:space="preserve"> </t>
  </si>
  <si>
    <t>Каша рисовая с маслом</t>
  </si>
  <si>
    <t>Какао с молоком</t>
  </si>
  <si>
    <t>Суп картофельный с сайрой</t>
  </si>
  <si>
    <t>Сыр порциями</t>
  </si>
  <si>
    <t>Макаронные изделия отварные</t>
  </si>
  <si>
    <t>Чай с сахаром, молоком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</si>
  <si>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</si>
  <si>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</si>
  <si>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</si>
  <si>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</si>
  <si>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</si>
  <si>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</si>
  <si>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</si>
  <si>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</si>
  <si>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</si>
  <si>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</si>
  <si>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</si>
  <si>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</si>
  <si>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31,41</t>
  </si>
  <si>
    <t>Кукуруза  консерв</t>
  </si>
  <si>
    <t>Омлет натуральный с маслом</t>
  </si>
  <si>
    <t>Меню на 15 марта  2024</t>
  </si>
  <si>
    <t>Мясо  тушеное в соусе</t>
  </si>
  <si>
    <t>105,40</t>
  </si>
  <si>
    <t>750</t>
  </si>
  <si>
    <t>63.72</t>
  </si>
  <si>
    <t>Плов 180/37</t>
  </si>
  <si>
    <t xml:space="preserve">Биточек куриный </t>
  </si>
  <si>
    <t xml:space="preserve">Котлета  из говядины с маслом </t>
  </si>
  <si>
    <t>Меню на 8 апреля 2024</t>
  </si>
  <si>
    <t>Тефтеля с соусом  80/50</t>
  </si>
  <si>
    <t>Компот из сухофруктов</t>
  </si>
  <si>
    <t>Помидоры  свежие</t>
  </si>
  <si>
    <t>Яблоко</t>
  </si>
  <si>
    <t xml:space="preserve">Жаркое по-домашнему </t>
  </si>
  <si>
    <t>187</t>
  </si>
  <si>
    <t xml:space="preserve">Омлет натуральный </t>
  </si>
  <si>
    <t>Котлета рыбная</t>
  </si>
  <si>
    <t>106,10</t>
  </si>
  <si>
    <t>730</t>
  </si>
  <si>
    <t xml:space="preserve">Щи с капустой и картофелем, см </t>
  </si>
  <si>
    <t>Помидоры свежие</t>
  </si>
  <si>
    <t>770</t>
  </si>
  <si>
    <t>Меню на 3 мая 2024</t>
  </si>
  <si>
    <t>Меню 5 сентября 2024</t>
  </si>
  <si>
    <t>Компот из суш яблок</t>
  </si>
  <si>
    <t>Меню на 6 сентября 2024</t>
  </si>
  <si>
    <t>Компот из свежих яблок</t>
  </si>
  <si>
    <t>а</t>
  </si>
  <si>
    <t>Меню на 11 сентября 2024</t>
  </si>
  <si>
    <t>Компот из вишни</t>
  </si>
  <si>
    <t>1,80</t>
  </si>
  <si>
    <t>Меню на 16 сентября 2024</t>
  </si>
  <si>
    <t>Меню на 17 сентября 2024</t>
  </si>
  <si>
    <t>Мандарин</t>
  </si>
  <si>
    <t>104,45</t>
  </si>
  <si>
    <t>740</t>
  </si>
  <si>
    <t>Меню на 18 сентября 2024</t>
  </si>
  <si>
    <t>Картофель отварной</t>
  </si>
  <si>
    <t>Меню на 19 сентября 2024</t>
  </si>
  <si>
    <t>105,35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</si>
</sst>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,##0.00\ &quot;₽&quot;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0" xfId="0" applyBorder="1"/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0" fillId="0" borderId="0" xfId="0" applyNumberFormat="1"/>
    <xf numFmtId="0" fontId="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/>
    </xf>
    <xf numFmtId="2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165" fontId="12" fillId="0" borderId="1" xfId="0" applyNumberFormat="1" applyFont="1" applyBorder="1"/>
    <xf numFmtId="2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/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/>
    <xf numFmtId="0" fontId="11" fillId="0" borderId="0" xfId="0" applyFont="1"/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2" fontId="11" fillId="0" borderId="2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2" fontId="14" fillId="0" borderId="1" xfId="0" applyNumberFormat="1" applyFont="1" applyBorder="1"/>
    <xf numFmtId="0" fontId="11" fillId="0" borderId="5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2" fontId="12" fillId="2" borderId="1" xfId="0" applyNumberFormat="1" applyFont="1" applyFill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5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="70" zoomScaleSheetLayoutView="70" workbookViewId="0">
      <selection activeCell="A28" sqref="A28:Q28"/>
    </sheetView>
  </sheetViews>
  <sheetFormatPr defaultRowHeight="20.399999999999999" x14ac:dyDescent="0.35"/>
  <cols>
    <col min="1" max="1" width="46.6640625" customWidth="1"/>
    <col min="2" max="2" width="12.33203125" customWidth="1"/>
    <col min="3" max="3" width="13.6640625" style="2" customWidth="1"/>
    <col min="4" max="4" width="10" style="1" customWidth="1"/>
    <col min="5" max="5" width="11.6640625" style="1" customWidth="1"/>
    <col min="6" max="6" width="11.77734375" style="1" customWidth="1"/>
    <col min="7" max="7" width="11.6640625" style="1" customWidth="1"/>
    <col min="8" max="8" width="12.44140625" customWidth="1"/>
    <col min="9" max="9" width="12.5546875" customWidth="1"/>
    <col min="10" max="10" width="11.5546875" customWidth="1"/>
    <col min="11" max="11" width="11" bestFit="1" customWidth="1"/>
    <col min="12" max="12" width="13.109375" customWidth="1"/>
    <col min="13" max="13" width="10.88671875" bestFit="1" customWidth="1"/>
    <col min="14" max="14" width="11.5546875" customWidth="1"/>
    <col min="15" max="15" width="10.88671875" customWidth="1"/>
    <col min="16" max="16" width="11.44140625" customWidth="1"/>
    <col min="17" max="17" width="10" customWidth="1"/>
  </cols>
  <sheetData>
    <row r="1" spans="1:18" ht="17.399999999999999" x14ac:dyDescent="0.3">
      <c r="A1" s="190" t="s">
        <v>88</v>
      </c>
      <c r="B1" s="190"/>
      <c r="C1" s="190"/>
      <c r="D1" s="190"/>
      <c r="E1" s="190"/>
      <c r="F1" s="190"/>
      <c r="G1" s="190"/>
      <c r="H1" s="190"/>
      <c r="L1" s="46" t="s">
        <v>91</v>
      </c>
      <c r="M1" s="46"/>
      <c r="N1" s="46"/>
      <c r="O1" s="46"/>
      <c r="P1" s="47"/>
    </row>
    <row r="2" spans="1:18" ht="17.399999999999999" x14ac:dyDescent="0.3">
      <c r="A2" s="190" t="s">
        <v>89</v>
      </c>
      <c r="B2" s="190"/>
      <c r="C2" s="190"/>
      <c r="D2" s="190"/>
      <c r="E2" s="190"/>
      <c r="F2" s="190"/>
      <c r="G2" s="190"/>
      <c r="H2" s="190"/>
      <c r="L2" s="46" t="s">
        <v>92</v>
      </c>
      <c r="M2" s="46"/>
      <c r="N2" s="46"/>
      <c r="O2" s="46"/>
      <c r="P2" s="47"/>
    </row>
    <row r="3" spans="1:18" ht="17.399999999999999" x14ac:dyDescent="0.3">
      <c r="A3" s="190" t="s">
        <v>100</v>
      </c>
      <c r="B3" s="190"/>
      <c r="C3" s="190"/>
      <c r="D3" s="190"/>
      <c r="E3" s="190"/>
      <c r="F3" s="190"/>
      <c r="G3" s="190"/>
      <c r="H3" s="190"/>
      <c r="L3" s="46" t="s">
        <v>93</v>
      </c>
      <c r="M3" s="46"/>
      <c r="N3" s="46"/>
      <c r="O3" s="46"/>
      <c r="P3" s="47"/>
    </row>
    <row r="4" spans="1:18" ht="22.8" x14ac:dyDescent="0.4">
      <c r="A4" s="3"/>
      <c r="B4" s="3"/>
      <c r="C4" s="3"/>
      <c r="D4" s="4"/>
      <c r="E4" s="4"/>
      <c r="F4" s="48" t="s">
        <v>164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40.5" customHeight="1" x14ac:dyDescent="0.25">
      <c r="A5" s="191" t="s">
        <v>3</v>
      </c>
      <c r="B5" s="199"/>
      <c r="C5" s="192" t="s">
        <v>70</v>
      </c>
      <c r="D5" s="192" t="s">
        <v>7</v>
      </c>
      <c r="E5" s="192"/>
      <c r="F5" s="192"/>
      <c r="G5" s="192"/>
      <c r="H5" s="191" t="s">
        <v>74</v>
      </c>
      <c r="I5" s="191"/>
      <c r="J5" s="191"/>
      <c r="K5" s="191"/>
      <c r="L5" s="191"/>
      <c r="M5" s="191"/>
      <c r="N5" s="191"/>
      <c r="O5" s="191"/>
      <c r="P5" s="191"/>
      <c r="Q5" s="196" t="s">
        <v>83</v>
      </c>
    </row>
    <row r="6" spans="1:18" ht="19.5" customHeight="1" x14ac:dyDescent="0.25">
      <c r="A6" s="191"/>
      <c r="B6" s="200"/>
      <c r="C6" s="192"/>
      <c r="D6" s="52" t="s">
        <v>71</v>
      </c>
      <c r="E6" s="52" t="s">
        <v>72</v>
      </c>
      <c r="F6" s="52" t="s">
        <v>73</v>
      </c>
      <c r="G6" s="52" t="s">
        <v>0</v>
      </c>
      <c r="H6" s="53" t="s">
        <v>78</v>
      </c>
      <c r="I6" s="53" t="s">
        <v>75</v>
      </c>
      <c r="J6" s="53" t="s">
        <v>77</v>
      </c>
      <c r="K6" s="53" t="s">
        <v>76</v>
      </c>
      <c r="L6" s="53" t="s">
        <v>79</v>
      </c>
      <c r="M6" s="53" t="s">
        <v>80</v>
      </c>
      <c r="N6" s="53" t="s">
        <v>84</v>
      </c>
      <c r="O6" s="53" t="s">
        <v>81</v>
      </c>
      <c r="P6" s="53" t="s">
        <v>82</v>
      </c>
      <c r="Q6" s="197"/>
    </row>
    <row r="7" spans="1:18" ht="16.2" customHeight="1" x14ac:dyDescent="0.3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198"/>
    </row>
    <row r="8" spans="1:18" ht="18.600000000000001" customHeight="1" x14ac:dyDescent="0.25">
      <c r="A8" s="193" t="s">
        <v>5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  <c r="R8" s="29"/>
    </row>
    <row r="9" spans="1:18" ht="18.600000000000001" customHeight="1" x14ac:dyDescent="0.4">
      <c r="A9" s="141"/>
      <c r="B9" s="126"/>
      <c r="C9" s="142"/>
      <c r="D9" s="99"/>
      <c r="E9" s="99"/>
      <c r="F9" s="99"/>
      <c r="G9" s="99"/>
      <c r="H9" s="99"/>
      <c r="I9" s="65"/>
      <c r="J9" s="65"/>
      <c r="K9" s="65"/>
      <c r="L9" s="65"/>
      <c r="M9" s="65"/>
      <c r="N9" s="65"/>
      <c r="O9" s="65"/>
      <c r="P9" s="65"/>
      <c r="Q9" s="99"/>
      <c r="R9" s="29"/>
    </row>
    <row r="10" spans="1:18" ht="18.600000000000001" customHeight="1" x14ac:dyDescent="0.4">
      <c r="A10" s="141" t="s">
        <v>112</v>
      </c>
      <c r="B10" s="126">
        <v>33</v>
      </c>
      <c r="C10" s="142">
        <v>260</v>
      </c>
      <c r="D10" s="144">
        <v>7.51</v>
      </c>
      <c r="E10" s="144">
        <v>11.72</v>
      </c>
      <c r="F10" s="144">
        <v>37.049999999999997</v>
      </c>
      <c r="G10" s="99">
        <v>285</v>
      </c>
      <c r="H10" s="144">
        <v>360.83</v>
      </c>
      <c r="I10" s="145">
        <v>228.65</v>
      </c>
      <c r="J10" s="145">
        <v>136</v>
      </c>
      <c r="K10" s="145">
        <v>47.6</v>
      </c>
      <c r="L10" s="145">
        <v>181.37</v>
      </c>
      <c r="M10" s="145">
        <v>1.24</v>
      </c>
      <c r="N10" s="145">
        <v>18</v>
      </c>
      <c r="O10" s="145">
        <v>0.19</v>
      </c>
      <c r="P10" s="145">
        <v>1.17</v>
      </c>
      <c r="Q10" s="99">
        <v>182</v>
      </c>
      <c r="R10" s="29"/>
    </row>
    <row r="11" spans="1:18" ht="18.600000000000001" customHeight="1" x14ac:dyDescent="0.25">
      <c r="A11" s="78" t="s">
        <v>145</v>
      </c>
      <c r="B11" s="86">
        <v>19.66</v>
      </c>
      <c r="C11" s="64">
        <v>121</v>
      </c>
      <c r="D11" s="86">
        <v>0.4</v>
      </c>
      <c r="E11" s="86">
        <v>0.3</v>
      </c>
      <c r="F11" s="86">
        <v>10.3</v>
      </c>
      <c r="G11" s="86">
        <v>47</v>
      </c>
      <c r="H11" s="86">
        <v>14</v>
      </c>
      <c r="I11" s="86">
        <v>155</v>
      </c>
      <c r="J11" s="86">
        <v>19</v>
      </c>
      <c r="K11" s="86">
        <v>12</v>
      </c>
      <c r="L11" s="86">
        <v>16</v>
      </c>
      <c r="M11" s="86">
        <v>2.2999999999999998</v>
      </c>
      <c r="N11" s="86">
        <v>0</v>
      </c>
      <c r="O11" s="86">
        <v>0.02</v>
      </c>
      <c r="P11" s="86">
        <v>5</v>
      </c>
      <c r="Q11" s="64">
        <v>338</v>
      </c>
      <c r="R11" s="29"/>
    </row>
    <row r="12" spans="1:18" ht="19.2" customHeight="1" x14ac:dyDescent="0.4">
      <c r="A12" s="97" t="s">
        <v>115</v>
      </c>
      <c r="B12" s="74">
        <v>22.4</v>
      </c>
      <c r="C12" s="66">
        <v>23</v>
      </c>
      <c r="D12" s="78">
        <v>4.0999999999999996</v>
      </c>
      <c r="E12" s="78">
        <v>4.5999999999999996</v>
      </c>
      <c r="F12" s="78">
        <v>0.46</v>
      </c>
      <c r="G12" s="64">
        <v>59.33</v>
      </c>
      <c r="H12" s="79">
        <v>210</v>
      </c>
      <c r="I12" s="79">
        <v>40</v>
      </c>
      <c r="J12" s="79">
        <v>140</v>
      </c>
      <c r="K12" s="79">
        <v>6.6</v>
      </c>
      <c r="L12" s="79">
        <v>180</v>
      </c>
      <c r="M12" s="79">
        <v>0.16</v>
      </c>
      <c r="N12" s="79">
        <v>30</v>
      </c>
      <c r="O12" s="156">
        <v>6.7000000000000002E-3</v>
      </c>
      <c r="P12" s="79">
        <v>0.12</v>
      </c>
      <c r="Q12" s="64">
        <v>209</v>
      </c>
      <c r="R12" s="29"/>
    </row>
    <row r="13" spans="1:18" ht="19.2" customHeight="1" x14ac:dyDescent="0.4">
      <c r="A13" s="97" t="s">
        <v>94</v>
      </c>
      <c r="B13" s="74">
        <v>5.8</v>
      </c>
      <c r="C13" s="66">
        <v>50</v>
      </c>
      <c r="D13" s="64"/>
      <c r="E13" s="64">
        <v>0.3</v>
      </c>
      <c r="F13" s="64">
        <v>12.3</v>
      </c>
      <c r="G13" s="64">
        <v>60</v>
      </c>
      <c r="H13" s="86">
        <v>147.30000000000001</v>
      </c>
      <c r="I13" s="86">
        <v>21</v>
      </c>
      <c r="J13" s="86">
        <v>38</v>
      </c>
      <c r="K13" s="86">
        <v>12.3</v>
      </c>
      <c r="L13" s="86">
        <v>39</v>
      </c>
      <c r="M13" s="86">
        <v>1.1000000000000001</v>
      </c>
      <c r="N13" s="86">
        <v>0</v>
      </c>
      <c r="O13" s="143">
        <v>0.12</v>
      </c>
      <c r="P13" s="86">
        <v>0.1</v>
      </c>
      <c r="Q13" s="66" t="s">
        <v>13</v>
      </c>
      <c r="R13" s="29"/>
    </row>
    <row r="14" spans="1:18" ht="19.2" customHeight="1" x14ac:dyDescent="0.4">
      <c r="A14" s="73" t="s">
        <v>113</v>
      </c>
      <c r="B14" s="68">
        <v>21.35</v>
      </c>
      <c r="C14" s="68">
        <v>200</v>
      </c>
      <c r="D14" s="66">
        <v>3.16</v>
      </c>
      <c r="E14" s="66">
        <v>2.67</v>
      </c>
      <c r="F14" s="66">
        <v>15.94</v>
      </c>
      <c r="G14" s="66">
        <v>100.6</v>
      </c>
      <c r="H14" s="64">
        <v>50.12</v>
      </c>
      <c r="I14" s="86">
        <v>146.34</v>
      </c>
      <c r="J14" s="86">
        <v>125.78</v>
      </c>
      <c r="K14" s="86">
        <v>14</v>
      </c>
      <c r="L14" s="86">
        <v>90</v>
      </c>
      <c r="M14" s="86">
        <v>0.13</v>
      </c>
      <c r="N14" s="86">
        <v>20</v>
      </c>
      <c r="O14" s="146">
        <v>4.3999999999999997E-2</v>
      </c>
      <c r="P14" s="86">
        <v>1.3</v>
      </c>
      <c r="Q14" s="66">
        <v>379</v>
      </c>
      <c r="R14" s="66"/>
    </row>
    <row r="15" spans="1:18" ht="22.2" customHeight="1" x14ac:dyDescent="0.4">
      <c r="A15" s="18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  <c r="R15" s="29"/>
    </row>
    <row r="16" spans="1:18" ht="22.2" customHeight="1" x14ac:dyDescent="0.4">
      <c r="A16" s="180" t="s">
        <v>8</v>
      </c>
      <c r="B16" s="160">
        <f t="shared" ref="B16:P16" si="0">SUM(B10:B15)</f>
        <v>102.21000000000001</v>
      </c>
      <c r="C16" s="160">
        <f t="shared" si="0"/>
        <v>654</v>
      </c>
      <c r="D16" s="160">
        <f t="shared" si="0"/>
        <v>15.17</v>
      </c>
      <c r="E16" s="160">
        <f t="shared" si="0"/>
        <v>19.590000000000003</v>
      </c>
      <c r="F16" s="160">
        <f t="shared" si="0"/>
        <v>76.05</v>
      </c>
      <c r="G16" s="160">
        <f t="shared" si="0"/>
        <v>551.92999999999995</v>
      </c>
      <c r="H16" s="160">
        <f t="shared" si="0"/>
        <v>782.24999999999989</v>
      </c>
      <c r="I16" s="160">
        <f t="shared" si="0"/>
        <v>590.99</v>
      </c>
      <c r="J16" s="160">
        <f t="shared" si="0"/>
        <v>458.78</v>
      </c>
      <c r="K16" s="160">
        <f t="shared" si="0"/>
        <v>92.5</v>
      </c>
      <c r="L16" s="160">
        <f t="shared" si="0"/>
        <v>506.37</v>
      </c>
      <c r="M16" s="160">
        <f t="shared" si="0"/>
        <v>4.9300000000000006</v>
      </c>
      <c r="N16" s="160">
        <f t="shared" si="0"/>
        <v>68</v>
      </c>
      <c r="O16" s="160">
        <f t="shared" si="0"/>
        <v>0.38069999999999998</v>
      </c>
      <c r="P16" s="160">
        <f t="shared" si="0"/>
        <v>7.6899999999999995</v>
      </c>
      <c r="Q16" s="161"/>
      <c r="R16" s="29"/>
    </row>
    <row r="17" spans="1:18" ht="19.2" customHeight="1" x14ac:dyDescent="0.4">
      <c r="A17" s="57"/>
      <c r="B17" s="57"/>
      <c r="C17" s="57"/>
      <c r="D17" s="55"/>
      <c r="E17" s="55"/>
      <c r="F17" s="55"/>
      <c r="G17" s="55"/>
      <c r="H17" s="57"/>
      <c r="I17" s="61"/>
      <c r="J17" s="61"/>
      <c r="K17" s="61"/>
      <c r="L17" s="61"/>
      <c r="M17" s="61"/>
      <c r="N17" s="61"/>
      <c r="O17" s="61"/>
      <c r="P17" s="61"/>
      <c r="Q17" s="61"/>
      <c r="R17" s="29"/>
    </row>
    <row r="18" spans="1:18" ht="24.75" hidden="1" customHeight="1" x14ac:dyDescent="0.4">
      <c r="A18" s="57"/>
      <c r="B18" s="57"/>
      <c r="C18" s="57" t="s">
        <v>2</v>
      </c>
      <c r="D18" s="55"/>
      <c r="E18" s="55"/>
      <c r="F18" s="55"/>
      <c r="G18" s="55"/>
      <c r="H18" s="57"/>
      <c r="I18" s="61"/>
      <c r="J18" s="61"/>
      <c r="K18" s="61"/>
      <c r="L18" s="61"/>
      <c r="M18" s="61"/>
      <c r="N18" s="61"/>
      <c r="O18" s="61"/>
      <c r="P18" s="61"/>
      <c r="Q18" s="61"/>
    </row>
    <row r="19" spans="1:18" ht="35.1" hidden="1" customHeight="1" x14ac:dyDescent="0.4">
      <c r="A19" s="57"/>
      <c r="B19" s="57"/>
      <c r="C19" s="165" t="s">
        <v>1</v>
      </c>
      <c r="D19" s="165">
        <f>SUM(D17:D18)</f>
        <v>0</v>
      </c>
      <c r="E19" s="165">
        <f>SUM(E17:E18)</f>
        <v>0</v>
      </c>
      <c r="F19" s="165">
        <f>SUM(F17:F18)</f>
        <v>0</v>
      </c>
      <c r="G19" s="165">
        <f>SUM(G17:G18)</f>
        <v>0</v>
      </c>
      <c r="H19" s="57"/>
      <c r="I19" s="61"/>
      <c r="J19" s="61"/>
      <c r="K19" s="61"/>
      <c r="L19" s="61"/>
      <c r="M19" s="61"/>
      <c r="N19" s="61"/>
      <c r="O19" s="61"/>
      <c r="P19" s="61"/>
      <c r="Q19" s="61"/>
    </row>
    <row r="20" spans="1:18" ht="17.100000000000001" hidden="1" customHeight="1" thickBot="1" x14ac:dyDescent="0.45">
      <c r="A20" s="165" t="s">
        <v>97</v>
      </c>
      <c r="B20" s="59">
        <v>122.67</v>
      </c>
      <c r="C20" s="165">
        <v>840</v>
      </c>
      <c r="D20" s="165">
        <v>45</v>
      </c>
      <c r="E20" s="165">
        <v>51.4</v>
      </c>
      <c r="F20" s="165">
        <v>177.9</v>
      </c>
      <c r="G20" s="165">
        <v>1016.29</v>
      </c>
      <c r="H20" s="59">
        <v>2336.71</v>
      </c>
      <c r="I20" s="59">
        <v>1513.22</v>
      </c>
      <c r="J20" s="59">
        <v>771.77</v>
      </c>
      <c r="K20" s="59">
        <v>184.71</v>
      </c>
      <c r="L20" s="59">
        <v>946.06</v>
      </c>
      <c r="M20" s="59">
        <v>7.85</v>
      </c>
      <c r="N20" s="59">
        <v>254.52</v>
      </c>
      <c r="O20" s="59">
        <v>0.73</v>
      </c>
      <c r="P20" s="59">
        <v>17.3</v>
      </c>
      <c r="Q20" s="57"/>
    </row>
    <row r="21" spans="1:18" ht="15.6" customHeight="1" x14ac:dyDescent="0.25">
      <c r="A21" s="193" t="s">
        <v>6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5"/>
    </row>
    <row r="22" spans="1:18" ht="21" customHeight="1" x14ac:dyDescent="0.4">
      <c r="A22" s="73"/>
      <c r="B22" s="126"/>
      <c r="C22" s="68"/>
      <c r="D22" s="66"/>
      <c r="E22" s="66"/>
      <c r="F22" s="66"/>
      <c r="G22" s="66"/>
      <c r="H22" s="99"/>
      <c r="I22" s="65"/>
      <c r="J22" s="65"/>
      <c r="K22" s="65"/>
      <c r="L22" s="65"/>
      <c r="M22" s="65"/>
      <c r="N22" s="65"/>
      <c r="O22" s="65"/>
      <c r="P22" s="65"/>
      <c r="Q22" s="66"/>
    </row>
    <row r="23" spans="1:18" ht="25.2" customHeight="1" x14ac:dyDescent="0.4">
      <c r="A23" s="73" t="s">
        <v>114</v>
      </c>
      <c r="B23" s="74">
        <v>45.53</v>
      </c>
      <c r="C23" s="68">
        <v>250</v>
      </c>
      <c r="D23" s="66">
        <v>1.7</v>
      </c>
      <c r="E23" s="66">
        <v>5.43</v>
      </c>
      <c r="F23" s="66">
        <v>9.1</v>
      </c>
      <c r="G23" s="66">
        <v>99.2</v>
      </c>
      <c r="H23" s="74">
        <v>484.9</v>
      </c>
      <c r="I23" s="71">
        <v>308.24</v>
      </c>
      <c r="J23" s="71">
        <v>39.78</v>
      </c>
      <c r="K23" s="71">
        <v>21.08</v>
      </c>
      <c r="L23" s="71">
        <v>43.68</v>
      </c>
      <c r="M23" s="71">
        <v>0.98</v>
      </c>
      <c r="N23" s="71">
        <v>0</v>
      </c>
      <c r="O23" s="71">
        <v>0.04</v>
      </c>
      <c r="P23" s="71">
        <v>8.5399999999999991</v>
      </c>
      <c r="Q23" s="66">
        <v>82</v>
      </c>
    </row>
    <row r="24" spans="1:18" ht="25.2" customHeight="1" x14ac:dyDescent="0.4">
      <c r="A24" s="67" t="s">
        <v>29</v>
      </c>
      <c r="B24" s="126">
        <v>55.26</v>
      </c>
      <c r="C24" s="68">
        <v>100</v>
      </c>
      <c r="D24" s="69">
        <v>14.8</v>
      </c>
      <c r="E24" s="69">
        <v>7.8</v>
      </c>
      <c r="F24" s="69">
        <v>0.36</v>
      </c>
      <c r="G24" s="69">
        <v>129.6</v>
      </c>
      <c r="H24" s="70">
        <v>316.2</v>
      </c>
      <c r="I24" s="74">
        <v>176.2</v>
      </c>
      <c r="J24" s="74">
        <v>56</v>
      </c>
      <c r="K24" s="74">
        <v>20.28</v>
      </c>
      <c r="L24" s="74">
        <v>167</v>
      </c>
      <c r="M24" s="74">
        <v>1.9</v>
      </c>
      <c r="N24" s="74">
        <v>98.2</v>
      </c>
      <c r="O24" s="74">
        <v>0.04</v>
      </c>
      <c r="P24" s="74">
        <v>2.36</v>
      </c>
      <c r="Q24" s="72">
        <v>288</v>
      </c>
    </row>
    <row r="25" spans="1:18" ht="20.399999999999999" customHeight="1" x14ac:dyDescent="0.4">
      <c r="A25" s="83" t="s">
        <v>116</v>
      </c>
      <c r="B25" s="74">
        <v>19.3</v>
      </c>
      <c r="C25" s="66">
        <v>150</v>
      </c>
      <c r="D25" s="78">
        <v>5.51</v>
      </c>
      <c r="E25" s="78">
        <v>4.51</v>
      </c>
      <c r="F25" s="78">
        <v>26.44</v>
      </c>
      <c r="G25" s="78">
        <v>168.45</v>
      </c>
      <c r="H25" s="79">
        <v>253.4</v>
      </c>
      <c r="I25" s="79">
        <v>37.29</v>
      </c>
      <c r="J25" s="79">
        <v>12.14</v>
      </c>
      <c r="K25" s="79">
        <v>8.14</v>
      </c>
      <c r="L25" s="79">
        <v>37.57</v>
      </c>
      <c r="M25" s="79">
        <v>0.81</v>
      </c>
      <c r="N25" s="79">
        <v>28.57</v>
      </c>
      <c r="O25" s="170">
        <v>5.7000000000000002E-2</v>
      </c>
      <c r="P25" s="79">
        <v>0</v>
      </c>
      <c r="Q25" s="66">
        <v>309</v>
      </c>
    </row>
    <row r="26" spans="1:18" ht="20.399999999999999" customHeight="1" x14ac:dyDescent="0.4">
      <c r="A26" s="84" t="s">
        <v>11</v>
      </c>
      <c r="B26" s="81">
        <v>1.8</v>
      </c>
      <c r="C26" s="64">
        <v>30</v>
      </c>
      <c r="D26" s="64">
        <v>2.1</v>
      </c>
      <c r="E26" s="64">
        <v>0.3</v>
      </c>
      <c r="F26" s="64">
        <v>12.3</v>
      </c>
      <c r="G26" s="64">
        <v>60</v>
      </c>
      <c r="H26" s="74">
        <v>147.30000000000001</v>
      </c>
      <c r="I26" s="71">
        <v>21</v>
      </c>
      <c r="J26" s="71">
        <v>38</v>
      </c>
      <c r="K26" s="71">
        <v>12.3</v>
      </c>
      <c r="L26" s="71">
        <v>39</v>
      </c>
      <c r="M26" s="71">
        <v>1.1000000000000001</v>
      </c>
      <c r="N26" s="71">
        <v>0</v>
      </c>
      <c r="O26" s="75">
        <v>0.12</v>
      </c>
      <c r="P26" s="71">
        <v>0.1</v>
      </c>
      <c r="Q26" s="66" t="s">
        <v>13</v>
      </c>
    </row>
    <row r="27" spans="1:18" ht="25.95" customHeight="1" x14ac:dyDescent="0.4">
      <c r="A27" s="84" t="s">
        <v>16</v>
      </c>
      <c r="B27" s="81">
        <v>1.25</v>
      </c>
      <c r="C27" s="64">
        <v>20</v>
      </c>
      <c r="D27" s="64">
        <v>1.0900000000000001</v>
      </c>
      <c r="E27" s="64">
        <v>0.2</v>
      </c>
      <c r="F27" s="64">
        <v>7.4</v>
      </c>
      <c r="G27" s="64">
        <v>36</v>
      </c>
      <c r="H27" s="74">
        <v>120.6</v>
      </c>
      <c r="I27" s="71">
        <v>33.33</v>
      </c>
      <c r="J27" s="71">
        <v>14.66</v>
      </c>
      <c r="K27" s="71">
        <v>8</v>
      </c>
      <c r="L27" s="71">
        <v>25.33</v>
      </c>
      <c r="M27" s="71">
        <v>0.56000000000000005</v>
      </c>
      <c r="N27" s="71">
        <v>0</v>
      </c>
      <c r="O27" s="80">
        <v>0.08</v>
      </c>
      <c r="P27" s="71">
        <v>0.13</v>
      </c>
      <c r="Q27" s="66" t="s">
        <v>13</v>
      </c>
    </row>
    <row r="28" spans="1:18" ht="19.2" customHeight="1" x14ac:dyDescent="0.4">
      <c r="A28" s="84" t="s">
        <v>17</v>
      </c>
      <c r="B28" s="81">
        <v>2.8</v>
      </c>
      <c r="C28" s="63">
        <v>200</v>
      </c>
      <c r="D28" s="63">
        <v>1</v>
      </c>
      <c r="E28" s="63">
        <v>0</v>
      </c>
      <c r="F28" s="63">
        <v>21.2</v>
      </c>
      <c r="G28" s="63">
        <v>88</v>
      </c>
      <c r="H28" s="86">
        <v>12</v>
      </c>
      <c r="I28" s="86">
        <v>290</v>
      </c>
      <c r="J28" s="86">
        <v>14</v>
      </c>
      <c r="K28" s="86">
        <v>8</v>
      </c>
      <c r="L28" s="86">
        <v>14</v>
      </c>
      <c r="M28" s="86">
        <v>3.4</v>
      </c>
      <c r="N28" s="86">
        <v>0</v>
      </c>
      <c r="O28" s="86">
        <v>0.22</v>
      </c>
      <c r="P28" s="86">
        <v>4</v>
      </c>
      <c r="Q28" s="118">
        <v>707</v>
      </c>
    </row>
    <row r="29" spans="1:18" ht="19.2" customHeight="1" x14ac:dyDescent="0.35"/>
    <row r="30" spans="1:18" ht="15" hidden="1" customHeight="1" x14ac:dyDescent="0.35">
      <c r="A30" s="165" t="s">
        <v>107</v>
      </c>
      <c r="B30" s="59" t="e">
        <f>B24+B25+B26+B27+#REF!</f>
        <v>#REF!</v>
      </c>
      <c r="C30" s="59" t="e">
        <f>C24+C25+C26+C27+#REF!</f>
        <v>#REF!</v>
      </c>
      <c r="D30" s="59" t="e">
        <f>D24+D25+D26+D27+#REF!</f>
        <v>#REF!</v>
      </c>
      <c r="E30" s="59" t="e">
        <f>E24+E25+E26+E27+#REF!</f>
        <v>#REF!</v>
      </c>
      <c r="F30" s="59" t="e">
        <f>F24+F25+F26+F27+#REF!</f>
        <v>#REF!</v>
      </c>
      <c r="G30" s="59" t="e">
        <f>G24+G25+G26+G27+#REF!</f>
        <v>#REF!</v>
      </c>
      <c r="H30" s="59" t="e">
        <f>H24+H25+H26+H27+#REF!</f>
        <v>#REF!</v>
      </c>
      <c r="I30" s="59" t="e">
        <f>I24+I25+I26+I27+#REF!</f>
        <v>#REF!</v>
      </c>
      <c r="J30" s="59" t="e">
        <f>J24+J25+J26+J27+#REF!</f>
        <v>#REF!</v>
      </c>
      <c r="K30" s="59" t="e">
        <f>K24+K25+K26+K27+#REF!</f>
        <v>#REF!</v>
      </c>
      <c r="L30" s="59" t="e">
        <f>L24+L25+L26+L27+#REF!</f>
        <v>#REF!</v>
      </c>
      <c r="M30" s="59" t="e">
        <f>M24+M25+M26+M27+#REF!</f>
        <v>#REF!</v>
      </c>
      <c r="N30" s="59" t="e">
        <f>N24+N25+N26+N27+#REF!</f>
        <v>#REF!</v>
      </c>
      <c r="O30" s="59" t="e">
        <f>O24+O25+O26+O27+#REF!</f>
        <v>#REF!</v>
      </c>
      <c r="P30" s="59" t="e">
        <f>P24+P25+P26+P27+#REF!</f>
        <v>#REF!</v>
      </c>
      <c r="Q30" s="61"/>
    </row>
    <row r="31" spans="1:18" ht="22.2" customHeight="1" x14ac:dyDescent="0.35">
      <c r="A31" s="165" t="s">
        <v>1</v>
      </c>
      <c r="B31" s="59">
        <v>125.94</v>
      </c>
      <c r="C31" s="59">
        <v>750</v>
      </c>
      <c r="D31" s="59">
        <f t="shared" ref="D31:P31" si="1">D23+D24+D25+D26+D27+D28</f>
        <v>26.2</v>
      </c>
      <c r="E31" s="59">
        <f t="shared" si="1"/>
        <v>18.240000000000002</v>
      </c>
      <c r="F31" s="59">
        <f t="shared" si="1"/>
        <v>76.8</v>
      </c>
      <c r="G31" s="59">
        <f t="shared" si="1"/>
        <v>581.25</v>
      </c>
      <c r="H31" s="59">
        <f t="shared" si="1"/>
        <v>1334.3999999999999</v>
      </c>
      <c r="I31" s="59">
        <f t="shared" si="1"/>
        <v>866.06000000000006</v>
      </c>
      <c r="J31" s="59">
        <f t="shared" si="1"/>
        <v>174.58</v>
      </c>
      <c r="K31" s="59">
        <f t="shared" si="1"/>
        <v>77.8</v>
      </c>
      <c r="L31" s="59">
        <f t="shared" si="1"/>
        <v>326.58</v>
      </c>
      <c r="M31" s="59">
        <f t="shared" si="1"/>
        <v>8.75</v>
      </c>
      <c r="N31" s="59">
        <f t="shared" si="1"/>
        <v>126.77000000000001</v>
      </c>
      <c r="O31" s="59">
        <f t="shared" si="1"/>
        <v>0.55700000000000005</v>
      </c>
      <c r="P31" s="59">
        <f t="shared" si="1"/>
        <v>15.129999999999999</v>
      </c>
      <c r="Q31" s="61"/>
    </row>
    <row r="32" spans="1:18" ht="24" hidden="1" customHeight="1" x14ac:dyDescent="0.4">
      <c r="A32" s="57"/>
      <c r="B32" s="57"/>
      <c r="C32" s="57" t="s">
        <v>2</v>
      </c>
      <c r="D32" s="55"/>
      <c r="E32" s="55"/>
      <c r="F32" s="55"/>
      <c r="G32" s="55"/>
      <c r="H32" s="57"/>
      <c r="I32" s="61"/>
      <c r="J32" s="61"/>
      <c r="K32" s="61"/>
      <c r="L32" s="61"/>
      <c r="M32" s="61"/>
      <c r="N32" s="61"/>
      <c r="O32" s="61"/>
      <c r="P32" s="61"/>
      <c r="Q32" s="61"/>
    </row>
    <row r="33" spans="1:17" ht="35.1" hidden="1" customHeight="1" x14ac:dyDescent="0.4">
      <c r="A33" s="57"/>
      <c r="B33" s="57"/>
      <c r="C33" s="138" t="s">
        <v>1</v>
      </c>
      <c r="D33" s="138">
        <f>SUM(D31:D32)</f>
        <v>26.2</v>
      </c>
      <c r="E33" s="138">
        <f>SUM(E31:E32)</f>
        <v>18.240000000000002</v>
      </c>
      <c r="F33" s="138">
        <f>SUM(F31:F32)</f>
        <v>76.8</v>
      </c>
      <c r="G33" s="138">
        <f>SUM(G31:G32)</f>
        <v>581.25</v>
      </c>
      <c r="H33" s="57"/>
      <c r="I33" s="61"/>
      <c r="J33" s="61"/>
      <c r="K33" s="61"/>
      <c r="L33" s="61"/>
      <c r="M33" s="61"/>
      <c r="N33" s="61"/>
      <c r="O33" s="61"/>
      <c r="P33" s="61"/>
      <c r="Q33" s="61"/>
    </row>
    <row r="34" spans="1:17" ht="0.75" hidden="1" customHeight="1" x14ac:dyDescent="0.4">
      <c r="A34" s="138" t="s">
        <v>97</v>
      </c>
      <c r="B34" s="59">
        <v>122.67</v>
      </c>
      <c r="C34" s="138">
        <v>840</v>
      </c>
      <c r="D34" s="138">
        <v>45</v>
      </c>
      <c r="E34" s="138">
        <v>51.4</v>
      </c>
      <c r="F34" s="138">
        <v>177.9</v>
      </c>
      <c r="G34" s="138">
        <v>1016.29</v>
      </c>
      <c r="H34" s="59">
        <v>2336.71</v>
      </c>
      <c r="I34" s="59">
        <v>1513.22</v>
      </c>
      <c r="J34" s="59">
        <v>771.77</v>
      </c>
      <c r="K34" s="59">
        <v>184.71</v>
      </c>
      <c r="L34" s="59">
        <v>946.06</v>
      </c>
      <c r="M34" s="59">
        <v>7.85</v>
      </c>
      <c r="N34" s="59">
        <v>254.52</v>
      </c>
      <c r="O34" s="59">
        <v>0.73</v>
      </c>
      <c r="P34" s="59">
        <v>17.3</v>
      </c>
      <c r="Q34" s="57"/>
    </row>
    <row r="35" spans="1:17" ht="21" hidden="1" customHeight="1" x14ac:dyDescent="0.35"/>
    <row r="36" spans="1:17" ht="19.5" customHeight="1" x14ac:dyDescent="0.35"/>
    <row r="37" spans="1:17" ht="19.5" customHeight="1" x14ac:dyDescent="0.35">
      <c r="A37" s="187" t="s">
        <v>160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9"/>
    </row>
    <row r="40" spans="1:17" ht="21" x14ac:dyDescent="0.4">
      <c r="A40" s="58"/>
      <c r="B40" s="136"/>
      <c r="C40" s="58"/>
      <c r="D40" s="58"/>
      <c r="E40" s="58"/>
      <c r="F40" s="58"/>
      <c r="G40" s="58"/>
      <c r="H40" s="56"/>
      <c r="I40" s="56"/>
      <c r="J40" s="56"/>
      <c r="K40" s="56"/>
      <c r="L40" s="56"/>
      <c r="M40" s="56"/>
      <c r="N40" s="56"/>
      <c r="O40" s="56"/>
      <c r="P40" s="56"/>
      <c r="Q40" s="57"/>
    </row>
    <row r="41" spans="1:17" ht="17.25" customHeight="1" x14ac:dyDescent="0.4">
      <c r="A41" s="58"/>
      <c r="B41" s="59"/>
      <c r="C41" s="58"/>
      <c r="D41" s="58"/>
      <c r="E41" s="58"/>
      <c r="F41" s="58"/>
      <c r="G41" s="58"/>
      <c r="H41" s="59"/>
      <c r="I41" s="59"/>
      <c r="J41" s="59"/>
      <c r="K41" s="59"/>
      <c r="L41" s="59"/>
      <c r="M41" s="59"/>
      <c r="N41" s="59"/>
      <c r="O41" s="59"/>
      <c r="P41" s="59"/>
      <c r="Q41" s="57"/>
    </row>
    <row r="62" spans="21:21" x14ac:dyDescent="0.35">
      <c r="U62" t="e">
        <f>+'1'!A13:Q13+'3'!A13</f>
        <v>#VALUE!</v>
      </c>
    </row>
  </sheetData>
  <mergeCells count="12">
    <mergeCell ref="A37:Q37"/>
    <mergeCell ref="A1:H1"/>
    <mergeCell ref="A5:A6"/>
    <mergeCell ref="C5:C6"/>
    <mergeCell ref="A2:H2"/>
    <mergeCell ref="A3:H3"/>
    <mergeCell ref="D5:G5"/>
    <mergeCell ref="A21:Q21"/>
    <mergeCell ref="H5:P5"/>
    <mergeCell ref="Q5:Q7"/>
    <mergeCell ref="A8:Q8"/>
    <mergeCell ref="B5:B6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zoomScale="70" zoomScaleSheetLayoutView="70" workbookViewId="0">
      <selection activeCell="C28" sqref="C28"/>
    </sheetView>
  </sheetViews>
  <sheetFormatPr defaultRowHeight="13.2" x14ac:dyDescent="0.25"/>
  <cols>
    <col min="1" max="1" width="46.44140625" customWidth="1"/>
    <col min="2" max="2" width="13.109375" customWidth="1"/>
    <col min="3" max="3" width="13.5546875" customWidth="1"/>
    <col min="4" max="4" width="9.6640625" customWidth="1"/>
    <col min="5" max="5" width="9.109375" customWidth="1"/>
    <col min="6" max="6" width="10.5546875" customWidth="1"/>
    <col min="7" max="7" width="12.44140625" customWidth="1"/>
    <col min="8" max="8" width="12.5546875" customWidth="1"/>
    <col min="9" max="9" width="12.88671875" customWidth="1"/>
    <col min="10" max="10" width="13.6640625" customWidth="1"/>
    <col min="11" max="11" width="11.109375" customWidth="1"/>
    <col min="12" max="12" width="11.33203125" customWidth="1"/>
    <col min="13" max="13" width="9.109375" bestFit="1" customWidth="1"/>
    <col min="14" max="14" width="11.33203125" customWidth="1"/>
    <col min="15" max="15" width="10.5546875" customWidth="1"/>
    <col min="16" max="16" width="10.88671875" bestFit="1" customWidth="1"/>
    <col min="17" max="17" width="10.33203125" customWidth="1"/>
  </cols>
  <sheetData>
    <row r="1" spans="1:17" ht="17.399999999999999" x14ac:dyDescent="0.3">
      <c r="A1" s="190" t="s">
        <v>88</v>
      </c>
      <c r="B1" s="190"/>
      <c r="C1" s="190"/>
      <c r="D1" s="190"/>
      <c r="E1" s="190"/>
      <c r="F1" s="190"/>
      <c r="G1" s="190"/>
      <c r="H1" s="190"/>
      <c r="L1" s="46" t="s">
        <v>91</v>
      </c>
      <c r="M1" s="46"/>
      <c r="N1" s="46"/>
      <c r="O1" s="46"/>
      <c r="P1" s="47"/>
    </row>
    <row r="2" spans="1:17" ht="17.399999999999999" x14ac:dyDescent="0.3">
      <c r="A2" s="190" t="s">
        <v>89</v>
      </c>
      <c r="B2" s="190"/>
      <c r="C2" s="190"/>
      <c r="D2" s="190"/>
      <c r="E2" s="190"/>
      <c r="F2" s="190"/>
      <c r="G2" s="190"/>
      <c r="H2" s="190"/>
      <c r="L2" s="46" t="s">
        <v>92</v>
      </c>
      <c r="M2" s="46"/>
      <c r="N2" s="46"/>
      <c r="O2" s="46"/>
      <c r="P2" s="47"/>
    </row>
    <row r="3" spans="1:17" ht="17.399999999999999" x14ac:dyDescent="0.3">
      <c r="A3" s="190" t="s">
        <v>90</v>
      </c>
      <c r="B3" s="190"/>
      <c r="C3" s="190"/>
      <c r="D3" s="190"/>
      <c r="E3" s="190"/>
      <c r="F3" s="190"/>
      <c r="G3" s="190"/>
      <c r="H3" s="190"/>
      <c r="L3" s="46" t="s">
        <v>93</v>
      </c>
      <c r="M3" s="46"/>
      <c r="N3" s="46"/>
      <c r="O3" s="46"/>
      <c r="P3" s="47"/>
    </row>
    <row r="4" spans="1:17" ht="22.8" x14ac:dyDescent="0.4">
      <c r="A4" s="3"/>
      <c r="B4" s="3"/>
      <c r="C4" s="3"/>
      <c r="D4" s="4"/>
      <c r="E4" s="4"/>
      <c r="F4" s="48" t="s">
        <v>171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46.5" customHeight="1" x14ac:dyDescent="0.25">
      <c r="A5" s="207" t="s">
        <v>3</v>
      </c>
      <c r="B5" s="211" t="s">
        <v>87</v>
      </c>
      <c r="C5" s="201" t="s">
        <v>85</v>
      </c>
      <c r="D5" s="208" t="s">
        <v>7</v>
      </c>
      <c r="E5" s="209"/>
      <c r="F5" s="209"/>
      <c r="G5" s="210"/>
      <c r="H5" s="207" t="s">
        <v>74</v>
      </c>
      <c r="I5" s="207"/>
      <c r="J5" s="207"/>
      <c r="K5" s="207"/>
      <c r="L5" s="207"/>
      <c r="M5" s="207"/>
      <c r="N5" s="207"/>
      <c r="O5" s="207"/>
      <c r="P5" s="207"/>
      <c r="Q5" s="201" t="s">
        <v>83</v>
      </c>
    </row>
    <row r="6" spans="1:17" ht="17.399999999999999" x14ac:dyDescent="0.25">
      <c r="A6" s="207"/>
      <c r="B6" s="212"/>
      <c r="C6" s="203"/>
      <c r="D6" s="109" t="s">
        <v>71</v>
      </c>
      <c r="E6" s="109" t="s">
        <v>72</v>
      </c>
      <c r="F6" s="109" t="s">
        <v>73</v>
      </c>
      <c r="G6" s="109" t="s">
        <v>0</v>
      </c>
      <c r="H6" s="27" t="s">
        <v>78</v>
      </c>
      <c r="I6" s="27" t="s">
        <v>75</v>
      </c>
      <c r="J6" s="27" t="s">
        <v>77</v>
      </c>
      <c r="K6" s="27" t="s">
        <v>76</v>
      </c>
      <c r="L6" s="27" t="s">
        <v>79</v>
      </c>
      <c r="M6" s="27" t="s">
        <v>80</v>
      </c>
      <c r="N6" s="27" t="s">
        <v>84</v>
      </c>
      <c r="O6" s="27" t="s">
        <v>81</v>
      </c>
      <c r="P6" s="27" t="s">
        <v>82</v>
      </c>
      <c r="Q6" s="202"/>
    </row>
    <row r="7" spans="1:17" ht="17.399999999999999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203"/>
    </row>
    <row r="8" spans="1:17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7" ht="22.8" x14ac:dyDescent="0.4">
      <c r="A9" s="97" t="s">
        <v>148</v>
      </c>
      <c r="B9" s="66">
        <v>67.36</v>
      </c>
      <c r="C9" s="68">
        <v>150</v>
      </c>
      <c r="D9" s="66">
        <v>15</v>
      </c>
      <c r="E9" s="66">
        <v>11.07</v>
      </c>
      <c r="F9" s="66">
        <v>33.21</v>
      </c>
      <c r="G9" s="66">
        <v>296.04000000000002</v>
      </c>
      <c r="H9" s="66">
        <v>527.41999999999996</v>
      </c>
      <c r="I9" s="66">
        <v>293.16000000000003</v>
      </c>
      <c r="J9" s="66">
        <v>293.38</v>
      </c>
      <c r="K9" s="66">
        <v>39.840000000000003</v>
      </c>
      <c r="L9" s="66">
        <v>322.74</v>
      </c>
      <c r="M9" s="66">
        <v>0.96</v>
      </c>
      <c r="N9" s="66">
        <v>97.5</v>
      </c>
      <c r="O9" s="66">
        <v>0.09</v>
      </c>
      <c r="P9" s="66">
        <v>0.71</v>
      </c>
      <c r="Q9" s="66">
        <v>223</v>
      </c>
    </row>
    <row r="10" spans="1:17" ht="22.8" x14ac:dyDescent="0.4">
      <c r="A10" s="84" t="s">
        <v>10</v>
      </c>
      <c r="B10" s="81">
        <v>16.489999999999998</v>
      </c>
      <c r="C10" s="63">
        <v>10</v>
      </c>
      <c r="D10" s="64">
        <v>0.08</v>
      </c>
      <c r="E10" s="64">
        <v>7.25</v>
      </c>
      <c r="F10" s="64">
        <v>0.13</v>
      </c>
      <c r="G10" s="64">
        <v>66</v>
      </c>
      <c r="H10" s="74">
        <v>1.5</v>
      </c>
      <c r="I10" s="74">
        <v>3</v>
      </c>
      <c r="J10" s="74">
        <v>2.4</v>
      </c>
      <c r="K10" s="74">
        <v>0</v>
      </c>
      <c r="L10" s="74">
        <v>3</v>
      </c>
      <c r="M10" s="74">
        <v>0.02</v>
      </c>
      <c r="N10" s="74">
        <v>40</v>
      </c>
      <c r="O10" s="74">
        <v>0</v>
      </c>
      <c r="P10" s="74">
        <v>0</v>
      </c>
      <c r="Q10" s="66">
        <v>14</v>
      </c>
    </row>
    <row r="11" spans="1:17" ht="22.8" x14ac:dyDescent="0.4">
      <c r="A11" s="83" t="s">
        <v>94</v>
      </c>
      <c r="B11" s="119">
        <v>5.8</v>
      </c>
      <c r="C11" s="66">
        <v>50</v>
      </c>
      <c r="D11" s="66">
        <v>2.1</v>
      </c>
      <c r="E11" s="66">
        <v>0.3</v>
      </c>
      <c r="F11" s="66">
        <v>12.3</v>
      </c>
      <c r="G11" s="66">
        <v>60</v>
      </c>
      <c r="H11" s="74">
        <v>147.30000000000001</v>
      </c>
      <c r="I11" s="74">
        <v>21</v>
      </c>
      <c r="J11" s="74">
        <v>38</v>
      </c>
      <c r="K11" s="74">
        <v>12.3</v>
      </c>
      <c r="L11" s="74">
        <v>39</v>
      </c>
      <c r="M11" s="74">
        <v>1.1000000000000001</v>
      </c>
      <c r="N11" s="74">
        <v>0</v>
      </c>
      <c r="O11" s="111">
        <v>0.12</v>
      </c>
      <c r="P11" s="74">
        <v>0.1</v>
      </c>
      <c r="Q11" s="66" t="s">
        <v>13</v>
      </c>
    </row>
    <row r="12" spans="1:17" ht="22.8" x14ac:dyDescent="0.4">
      <c r="A12" s="73" t="s">
        <v>33</v>
      </c>
      <c r="B12" s="68">
        <v>14.67</v>
      </c>
      <c r="C12" s="68">
        <v>200</v>
      </c>
      <c r="D12" s="66">
        <v>3.16</v>
      </c>
      <c r="E12" s="66">
        <v>2.67</v>
      </c>
      <c r="F12" s="66">
        <v>15.94</v>
      </c>
      <c r="G12" s="66">
        <v>100.6</v>
      </c>
      <c r="H12" s="64">
        <v>50.12</v>
      </c>
      <c r="I12" s="86">
        <v>146.34</v>
      </c>
      <c r="J12" s="86">
        <v>125.78</v>
      </c>
      <c r="K12" s="86">
        <v>14</v>
      </c>
      <c r="L12" s="86">
        <v>90</v>
      </c>
      <c r="M12" s="86">
        <v>0.13</v>
      </c>
      <c r="N12" s="86">
        <v>20</v>
      </c>
      <c r="O12" s="146">
        <v>4.3999999999999997E-2</v>
      </c>
      <c r="P12" s="86">
        <v>1.3</v>
      </c>
      <c r="Q12" s="66">
        <v>379</v>
      </c>
    </row>
    <row r="13" spans="1:17" ht="22.8" x14ac:dyDescent="0.4">
      <c r="A13" s="186" t="s">
        <v>8</v>
      </c>
      <c r="B13" s="98">
        <f>B9+B10+B11+B12</f>
        <v>104.32</v>
      </c>
      <c r="C13" s="98">
        <f t="shared" ref="C13:P13" si="0">C9+C10+C11+C12</f>
        <v>410</v>
      </c>
      <c r="D13" s="98">
        <f t="shared" si="0"/>
        <v>20.34</v>
      </c>
      <c r="E13" s="98">
        <f t="shared" si="0"/>
        <v>21.29</v>
      </c>
      <c r="F13" s="98">
        <f t="shared" si="0"/>
        <v>61.58</v>
      </c>
      <c r="G13" s="98">
        <f t="shared" si="0"/>
        <v>522.64</v>
      </c>
      <c r="H13" s="98">
        <f t="shared" si="0"/>
        <v>726.34</v>
      </c>
      <c r="I13" s="98">
        <f t="shared" si="0"/>
        <v>463.5</v>
      </c>
      <c r="J13" s="98">
        <f t="shared" si="0"/>
        <v>459.55999999999995</v>
      </c>
      <c r="K13" s="98">
        <f t="shared" si="0"/>
        <v>66.14</v>
      </c>
      <c r="L13" s="98">
        <f t="shared" si="0"/>
        <v>454.74</v>
      </c>
      <c r="M13" s="98">
        <f t="shared" si="0"/>
        <v>2.21</v>
      </c>
      <c r="N13" s="98">
        <f t="shared" si="0"/>
        <v>157.5</v>
      </c>
      <c r="O13" s="98">
        <f t="shared" si="0"/>
        <v>0.254</v>
      </c>
      <c r="P13" s="98">
        <f t="shared" si="0"/>
        <v>2.11</v>
      </c>
      <c r="Q13" s="64"/>
    </row>
    <row r="14" spans="1:17" ht="22.8" x14ac:dyDescent="0.4">
      <c r="A14" s="84"/>
      <c r="B14" s="81"/>
      <c r="C14" s="63"/>
      <c r="D14" s="63"/>
      <c r="E14" s="63"/>
      <c r="F14" s="63"/>
      <c r="G14" s="63"/>
      <c r="H14" s="86"/>
      <c r="I14" s="86"/>
      <c r="J14" s="86"/>
      <c r="K14" s="86"/>
      <c r="L14" s="86"/>
      <c r="M14" s="86"/>
      <c r="N14" s="86"/>
      <c r="O14" s="86"/>
      <c r="P14" s="86"/>
      <c r="Q14" s="118"/>
    </row>
    <row r="15" spans="1:17" ht="22.8" x14ac:dyDescent="0.4">
      <c r="A15" s="182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7" ht="22.8" x14ac:dyDescent="0.4">
      <c r="A16" s="182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</row>
    <row r="17" spans="1:17" ht="22.8" x14ac:dyDescent="0.4">
      <c r="A17" s="139"/>
      <c r="B17" s="98"/>
      <c r="C17" s="140"/>
      <c r="D17" s="140"/>
      <c r="E17" s="140"/>
      <c r="F17" s="140"/>
      <c r="G17" s="140"/>
      <c r="H17" s="102"/>
      <c r="I17" s="102"/>
      <c r="J17" s="102"/>
      <c r="K17" s="102"/>
      <c r="L17" s="102"/>
      <c r="M17" s="102"/>
      <c r="N17" s="102"/>
      <c r="O17" s="102"/>
      <c r="P17" s="102"/>
      <c r="Q17" s="64"/>
    </row>
    <row r="18" spans="1:17" ht="22.8" x14ac:dyDescent="0.25">
      <c r="A18" s="213" t="s">
        <v>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5"/>
    </row>
    <row r="19" spans="1:17" ht="22.8" x14ac:dyDescent="0.4">
      <c r="A19" s="73"/>
      <c r="B19" s="68"/>
      <c r="C19" s="68"/>
      <c r="D19" s="66"/>
      <c r="E19" s="66"/>
      <c r="F19" s="66"/>
      <c r="G19" s="66"/>
      <c r="H19" s="99"/>
      <c r="I19" s="65"/>
      <c r="J19" s="65"/>
      <c r="K19" s="65"/>
      <c r="L19" s="65"/>
      <c r="M19" s="65"/>
      <c r="N19" s="65"/>
      <c r="O19" s="65"/>
      <c r="P19" s="65"/>
      <c r="Q19" s="66"/>
    </row>
    <row r="20" spans="1:17" ht="22.8" x14ac:dyDescent="0.4">
      <c r="A20" s="84" t="s">
        <v>104</v>
      </c>
      <c r="B20" s="81">
        <v>26.79</v>
      </c>
      <c r="C20" s="68">
        <v>250</v>
      </c>
      <c r="D20" s="66">
        <v>1.87</v>
      </c>
      <c r="E20" s="66">
        <v>5.57</v>
      </c>
      <c r="F20" s="66">
        <v>9.94</v>
      </c>
      <c r="G20" s="66">
        <v>102</v>
      </c>
      <c r="H20" s="66">
        <v>602.72</v>
      </c>
      <c r="I20" s="78">
        <v>381.24</v>
      </c>
      <c r="J20" s="78">
        <v>23.32</v>
      </c>
      <c r="K20" s="78">
        <v>19.34</v>
      </c>
      <c r="L20" s="78">
        <v>45.38</v>
      </c>
      <c r="M20" s="64">
        <v>0.74</v>
      </c>
      <c r="N20" s="64">
        <v>0</v>
      </c>
      <c r="O20" s="64">
        <v>7.3999999999999996E-2</v>
      </c>
      <c r="P20" s="64">
        <v>6.7</v>
      </c>
      <c r="Q20" s="66">
        <v>96</v>
      </c>
    </row>
    <row r="21" spans="1:17" ht="22.8" x14ac:dyDescent="0.4">
      <c r="A21" s="62" t="s">
        <v>149</v>
      </c>
      <c r="B21" s="93">
        <v>52.93</v>
      </c>
      <c r="C21" s="68">
        <v>75</v>
      </c>
      <c r="D21" s="68">
        <v>13.53</v>
      </c>
      <c r="E21" s="68">
        <v>16.72</v>
      </c>
      <c r="F21" s="68">
        <v>41.31</v>
      </c>
      <c r="G21" s="68">
        <v>376.2</v>
      </c>
      <c r="H21" s="86">
        <v>1461</v>
      </c>
      <c r="I21" s="79">
        <v>209.6</v>
      </c>
      <c r="J21" s="79">
        <v>28.9</v>
      </c>
      <c r="K21" s="79">
        <v>42.7</v>
      </c>
      <c r="L21" s="79">
        <v>207.6</v>
      </c>
      <c r="M21" s="86">
        <v>2.9</v>
      </c>
      <c r="N21" s="86">
        <v>0</v>
      </c>
      <c r="O21" s="86">
        <v>0.05</v>
      </c>
      <c r="P21" s="86">
        <v>0.35</v>
      </c>
      <c r="Q21" s="66">
        <v>444</v>
      </c>
    </row>
    <row r="22" spans="1:17" ht="22.8" x14ac:dyDescent="0.4">
      <c r="A22" s="183" t="s">
        <v>170</v>
      </c>
      <c r="B22" s="184">
        <v>19.78</v>
      </c>
      <c r="C22" s="66">
        <v>150</v>
      </c>
      <c r="D22" s="86">
        <v>3.67</v>
      </c>
      <c r="E22" s="86">
        <v>5.76</v>
      </c>
      <c r="F22" s="86">
        <v>24.51</v>
      </c>
      <c r="G22" s="86">
        <v>164.7</v>
      </c>
      <c r="H22" s="86">
        <v>703.42</v>
      </c>
      <c r="I22" s="86">
        <v>778.14</v>
      </c>
      <c r="J22" s="86">
        <v>44.37</v>
      </c>
      <c r="K22" s="86">
        <v>33.299999999999997</v>
      </c>
      <c r="L22" s="86">
        <v>103.91</v>
      </c>
      <c r="M22" s="86">
        <v>1.21</v>
      </c>
      <c r="N22" s="86">
        <v>0</v>
      </c>
      <c r="O22" s="86">
        <v>0.17</v>
      </c>
      <c r="P22" s="86">
        <v>21.79</v>
      </c>
      <c r="Q22" s="66">
        <v>312</v>
      </c>
    </row>
    <row r="23" spans="1:17" ht="22.8" x14ac:dyDescent="0.4">
      <c r="A23" s="84" t="s">
        <v>17</v>
      </c>
      <c r="B23" s="81">
        <v>2.8</v>
      </c>
      <c r="C23" s="63">
        <v>200</v>
      </c>
      <c r="D23" s="63">
        <v>1</v>
      </c>
      <c r="E23" s="63">
        <v>0</v>
      </c>
      <c r="F23" s="63">
        <v>21.2</v>
      </c>
      <c r="G23" s="63">
        <v>88</v>
      </c>
      <c r="H23" s="86">
        <v>12</v>
      </c>
      <c r="I23" s="86">
        <v>290</v>
      </c>
      <c r="J23" s="86">
        <v>14</v>
      </c>
      <c r="K23" s="86">
        <v>8</v>
      </c>
      <c r="L23" s="86">
        <v>14</v>
      </c>
      <c r="M23" s="86">
        <v>3.4</v>
      </c>
      <c r="N23" s="86">
        <v>0</v>
      </c>
      <c r="O23" s="86">
        <v>0.22</v>
      </c>
      <c r="P23" s="86">
        <v>4</v>
      </c>
      <c r="Q23" s="118">
        <v>707</v>
      </c>
    </row>
    <row r="24" spans="1:17" ht="22.8" x14ac:dyDescent="0.4">
      <c r="A24" s="84" t="s">
        <v>11</v>
      </c>
      <c r="B24" s="130" t="s">
        <v>163</v>
      </c>
      <c r="C24" s="64">
        <v>30</v>
      </c>
      <c r="D24" s="64">
        <v>2.1</v>
      </c>
      <c r="E24" s="64">
        <v>0.3</v>
      </c>
      <c r="F24" s="64">
        <v>12.3</v>
      </c>
      <c r="G24" s="64">
        <v>60</v>
      </c>
      <c r="H24" s="74">
        <v>147.30000000000001</v>
      </c>
      <c r="I24" s="171">
        <v>21</v>
      </c>
      <c r="J24" s="171">
        <v>38</v>
      </c>
      <c r="K24" s="171">
        <v>12.3</v>
      </c>
      <c r="L24" s="171">
        <v>39</v>
      </c>
      <c r="M24" s="74">
        <v>1.1000000000000001</v>
      </c>
      <c r="N24" s="74">
        <v>0</v>
      </c>
      <c r="O24" s="111">
        <v>0.12</v>
      </c>
      <c r="P24" s="74">
        <v>0.1</v>
      </c>
      <c r="Q24" s="66" t="s">
        <v>13</v>
      </c>
    </row>
    <row r="25" spans="1:17" ht="22.8" x14ac:dyDescent="0.4">
      <c r="A25" s="84" t="s">
        <v>16</v>
      </c>
      <c r="B25" s="81">
        <v>1.25</v>
      </c>
      <c r="C25" s="64">
        <v>20</v>
      </c>
      <c r="D25" s="64">
        <v>1.0900000000000001</v>
      </c>
      <c r="E25" s="64">
        <v>0.2</v>
      </c>
      <c r="F25" s="64">
        <v>7.4</v>
      </c>
      <c r="G25" s="64">
        <v>36</v>
      </c>
      <c r="H25" s="74">
        <v>120.6</v>
      </c>
      <c r="I25" s="171">
        <v>33.33</v>
      </c>
      <c r="J25" s="171">
        <v>14.66</v>
      </c>
      <c r="K25" s="171">
        <v>8</v>
      </c>
      <c r="L25" s="171">
        <v>25.33</v>
      </c>
      <c r="M25" s="74">
        <v>0.56000000000000005</v>
      </c>
      <c r="N25" s="74">
        <v>0</v>
      </c>
      <c r="O25" s="112">
        <v>0.08</v>
      </c>
      <c r="P25" s="74">
        <v>0.13</v>
      </c>
      <c r="Q25" s="66" t="s">
        <v>13</v>
      </c>
    </row>
    <row r="26" spans="1:17" ht="22.8" x14ac:dyDescent="0.4">
      <c r="A26" s="110" t="s">
        <v>9</v>
      </c>
      <c r="B26" s="128" t="s">
        <v>172</v>
      </c>
      <c r="C26" s="128" t="s">
        <v>154</v>
      </c>
      <c r="D26" s="128" t="s">
        <v>105</v>
      </c>
      <c r="E26" s="172">
        <f t="shared" ref="E26:P26" si="1">E20+E21+E22+E23+E24+E25</f>
        <v>28.549999999999997</v>
      </c>
      <c r="F26" s="172">
        <f t="shared" si="1"/>
        <v>116.66000000000001</v>
      </c>
      <c r="G26" s="172">
        <f t="shared" si="1"/>
        <v>826.9</v>
      </c>
      <c r="H26" s="172">
        <f t="shared" si="1"/>
        <v>3047.0400000000004</v>
      </c>
      <c r="I26" s="173">
        <f t="shared" si="1"/>
        <v>1713.31</v>
      </c>
      <c r="J26" s="173">
        <f t="shared" si="1"/>
        <v>163.25</v>
      </c>
      <c r="K26" s="173">
        <f t="shared" si="1"/>
        <v>123.64</v>
      </c>
      <c r="L26" s="173">
        <f t="shared" si="1"/>
        <v>435.21999999999997</v>
      </c>
      <c r="M26" s="172">
        <f t="shared" si="1"/>
        <v>9.91</v>
      </c>
      <c r="N26" s="172">
        <f t="shared" si="1"/>
        <v>0</v>
      </c>
      <c r="O26" s="172">
        <f t="shared" si="1"/>
        <v>0.71399999999999997</v>
      </c>
      <c r="P26" s="172">
        <f t="shared" si="1"/>
        <v>33.070000000000007</v>
      </c>
      <c r="Q26" s="113"/>
    </row>
    <row r="27" spans="1:17" ht="22.8" x14ac:dyDescent="0.4">
      <c r="A27" s="225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7"/>
    </row>
    <row r="31" spans="1:17" ht="22.8" x14ac:dyDescent="0.4">
      <c r="A31" s="110"/>
      <c r="B31" s="110"/>
      <c r="C31" s="76"/>
      <c r="D31" s="76"/>
      <c r="E31" s="76"/>
      <c r="F31" s="76"/>
      <c r="G31" s="76"/>
      <c r="H31" s="87"/>
      <c r="I31" s="87"/>
      <c r="J31" s="87"/>
      <c r="K31" s="87"/>
      <c r="L31" s="87"/>
      <c r="M31" s="87"/>
      <c r="N31" s="87"/>
      <c r="O31" s="87"/>
      <c r="P31" s="87"/>
      <c r="Q31" s="113"/>
    </row>
  </sheetData>
  <mergeCells count="12">
    <mergeCell ref="Q5:Q7"/>
    <mergeCell ref="A8:Q8"/>
    <mergeCell ref="A18:Q18"/>
    <mergeCell ref="A27:Q27"/>
    <mergeCell ref="A1:H1"/>
    <mergeCell ref="A2:H2"/>
    <mergeCell ref="A3:H3"/>
    <mergeCell ref="A5:A6"/>
    <mergeCell ref="C5:C6"/>
    <mergeCell ref="D5:G5"/>
    <mergeCell ref="H5:P5"/>
    <mergeCell ref="B5:B6"/>
  </mergeCells>
  <pageMargins left="1.1979166666666667" right="0.53125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zoomScale="60" workbookViewId="0">
      <selection activeCell="A14" sqref="A14:Q14"/>
    </sheetView>
  </sheetViews>
  <sheetFormatPr defaultRowHeight="13.2" x14ac:dyDescent="0.25"/>
  <cols>
    <col min="1" max="1" width="54.88671875" customWidth="1"/>
    <col min="2" max="2" width="11" customWidth="1"/>
    <col min="3" max="3" width="10.88671875" customWidth="1"/>
    <col min="4" max="5" width="9.33203125" customWidth="1"/>
    <col min="6" max="6" width="10.44140625" customWidth="1"/>
    <col min="7" max="7" width="12.6640625" customWidth="1"/>
    <col min="8" max="8" width="11.88671875" customWidth="1"/>
    <col min="9" max="9" width="10.88671875" customWidth="1"/>
    <col min="17" max="17" width="10.33203125" customWidth="1"/>
  </cols>
  <sheetData>
    <row r="1" spans="1:17" ht="17.399999999999999" x14ac:dyDescent="0.3">
      <c r="A1" s="190" t="s">
        <v>86</v>
      </c>
      <c r="B1" s="190"/>
      <c r="C1" s="190"/>
      <c r="D1" s="190"/>
      <c r="E1" s="190"/>
      <c r="F1" s="190"/>
      <c r="G1" s="190"/>
      <c r="H1" s="190"/>
    </row>
    <row r="2" spans="1:17" ht="17.399999999999999" x14ac:dyDescent="0.3">
      <c r="A2" s="190" t="s">
        <v>37</v>
      </c>
      <c r="B2" s="190"/>
      <c r="C2" s="190"/>
      <c r="D2" s="190"/>
      <c r="E2" s="190"/>
      <c r="F2" s="190"/>
      <c r="G2" s="190"/>
      <c r="H2" s="190"/>
    </row>
    <row r="3" spans="1:17" ht="17.399999999999999" x14ac:dyDescent="0.3">
      <c r="A3" s="190" t="s">
        <v>38</v>
      </c>
      <c r="B3" s="190"/>
      <c r="C3" s="190"/>
      <c r="D3" s="190"/>
      <c r="E3" s="190"/>
      <c r="F3" s="190"/>
      <c r="G3" s="190"/>
      <c r="H3" s="190"/>
    </row>
    <row r="4" spans="1:17" ht="18" x14ac:dyDescent="0.35">
      <c r="A4" s="3"/>
      <c r="B4" s="3"/>
      <c r="C4" s="3"/>
      <c r="D4" s="4"/>
      <c r="E4" s="4"/>
      <c r="F4" s="4"/>
      <c r="G4" s="4"/>
      <c r="H4" s="3"/>
    </row>
    <row r="5" spans="1:17" ht="45" customHeight="1" x14ac:dyDescent="0.25">
      <c r="A5" s="207" t="s">
        <v>3</v>
      </c>
      <c r="B5" s="211" t="s">
        <v>87</v>
      </c>
      <c r="C5" s="201" t="s">
        <v>85</v>
      </c>
      <c r="D5" s="208" t="s">
        <v>7</v>
      </c>
      <c r="E5" s="209"/>
      <c r="F5" s="209"/>
      <c r="G5" s="210"/>
      <c r="H5" s="207" t="s">
        <v>74</v>
      </c>
      <c r="I5" s="207"/>
      <c r="J5" s="207"/>
      <c r="K5" s="207"/>
      <c r="L5" s="207"/>
      <c r="M5" s="207"/>
      <c r="N5" s="207"/>
      <c r="O5" s="207"/>
      <c r="P5" s="207"/>
      <c r="Q5" s="201" t="s">
        <v>83</v>
      </c>
    </row>
    <row r="6" spans="1:17" ht="17.399999999999999" x14ac:dyDescent="0.25">
      <c r="A6" s="207"/>
      <c r="B6" s="212"/>
      <c r="C6" s="203"/>
      <c r="D6" s="24" t="s">
        <v>71</v>
      </c>
      <c r="E6" s="24" t="s">
        <v>72</v>
      </c>
      <c r="F6" s="24" t="s">
        <v>73</v>
      </c>
      <c r="G6" s="24" t="s">
        <v>0</v>
      </c>
      <c r="H6" s="27" t="s">
        <v>78</v>
      </c>
      <c r="I6" s="27" t="s">
        <v>75</v>
      </c>
      <c r="J6" s="27" t="s">
        <v>77</v>
      </c>
      <c r="K6" s="27" t="s">
        <v>76</v>
      </c>
      <c r="L6" s="27" t="s">
        <v>79</v>
      </c>
      <c r="M6" s="27" t="s">
        <v>80</v>
      </c>
      <c r="N6" s="27" t="s">
        <v>84</v>
      </c>
      <c r="O6" s="27" t="s">
        <v>81</v>
      </c>
      <c r="P6" s="27" t="s">
        <v>82</v>
      </c>
      <c r="Q6" s="202"/>
    </row>
    <row r="7" spans="1:17" ht="17.399999999999999" x14ac:dyDescent="0.3">
      <c r="A7" s="5">
        <v>1</v>
      </c>
      <c r="B7" s="5"/>
      <c r="C7" s="24">
        <v>2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03"/>
    </row>
    <row r="8" spans="1:17" ht="17.399999999999999" x14ac:dyDescent="0.25">
      <c r="A8" s="233" t="s">
        <v>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5"/>
    </row>
    <row r="9" spans="1:17" ht="36" x14ac:dyDescent="0.35">
      <c r="A9" s="18" t="s">
        <v>32</v>
      </c>
      <c r="B9" s="18"/>
      <c r="C9" s="17" t="s">
        <v>49</v>
      </c>
      <c r="D9" s="10">
        <v>15</v>
      </c>
      <c r="E9" s="10">
        <v>11.07</v>
      </c>
      <c r="F9" s="10">
        <v>33.21</v>
      </c>
      <c r="G9" s="10">
        <v>296.04000000000002</v>
      </c>
      <c r="H9" s="10">
        <v>130.52000000000001</v>
      </c>
      <c r="I9" s="33">
        <v>362.68</v>
      </c>
      <c r="J9" s="33">
        <v>272.16000000000003</v>
      </c>
      <c r="K9" s="33">
        <v>40.479999999999997</v>
      </c>
      <c r="L9" s="33">
        <v>301.22000000000003</v>
      </c>
      <c r="M9" s="33">
        <v>1.22</v>
      </c>
      <c r="N9" s="33">
        <v>89.36</v>
      </c>
      <c r="O9" s="33">
        <v>0.11</v>
      </c>
      <c r="P9" s="33">
        <v>0.66</v>
      </c>
      <c r="Q9" s="10">
        <v>222</v>
      </c>
    </row>
    <row r="10" spans="1:17" ht="18" x14ac:dyDescent="0.35">
      <c r="A10" s="18" t="s">
        <v>10</v>
      </c>
      <c r="B10" s="18"/>
      <c r="C10" s="8">
        <v>10</v>
      </c>
      <c r="D10" s="6">
        <v>0.08</v>
      </c>
      <c r="E10" s="6">
        <v>7.25</v>
      </c>
      <c r="F10" s="6">
        <v>0.13</v>
      </c>
      <c r="G10" s="6">
        <v>66</v>
      </c>
      <c r="H10" s="33">
        <v>1.5</v>
      </c>
      <c r="I10" s="33">
        <v>3</v>
      </c>
      <c r="J10" s="33">
        <v>2.4</v>
      </c>
      <c r="K10" s="33">
        <v>0</v>
      </c>
      <c r="L10" s="33">
        <v>3</v>
      </c>
      <c r="M10" s="33">
        <v>0.02</v>
      </c>
      <c r="N10" s="33">
        <v>40</v>
      </c>
      <c r="O10" s="33">
        <v>0</v>
      </c>
      <c r="P10" s="33">
        <v>0</v>
      </c>
      <c r="Q10" s="6">
        <v>14</v>
      </c>
    </row>
    <row r="11" spans="1:17" ht="18" x14ac:dyDescent="0.35">
      <c r="A11" s="18" t="s">
        <v>27</v>
      </c>
      <c r="B11" s="18"/>
      <c r="C11" s="6">
        <v>20</v>
      </c>
      <c r="D11" s="6">
        <v>5.26</v>
      </c>
      <c r="E11" s="6">
        <v>5.32</v>
      </c>
      <c r="F11" s="6">
        <v>0</v>
      </c>
      <c r="G11" s="6">
        <v>68.66</v>
      </c>
      <c r="H11" s="10">
        <v>170</v>
      </c>
      <c r="I11" s="10">
        <v>16</v>
      </c>
      <c r="J11" s="10">
        <v>180</v>
      </c>
      <c r="K11" s="10">
        <v>10</v>
      </c>
      <c r="L11" s="10">
        <v>118</v>
      </c>
      <c r="M11" s="10">
        <v>0.18</v>
      </c>
      <c r="N11" s="10">
        <v>46</v>
      </c>
      <c r="O11" s="10">
        <v>7.0000000000000001E-3</v>
      </c>
      <c r="P11" s="10">
        <v>0.14000000000000001</v>
      </c>
      <c r="Q11" s="6">
        <v>15</v>
      </c>
    </row>
    <row r="12" spans="1:17" ht="18" x14ac:dyDescent="0.35">
      <c r="A12" s="18" t="s">
        <v>11</v>
      </c>
      <c r="B12" s="18"/>
      <c r="C12" s="6">
        <v>30</v>
      </c>
      <c r="D12" s="6">
        <v>2.1</v>
      </c>
      <c r="E12" s="6">
        <v>0.3</v>
      </c>
      <c r="F12" s="6">
        <v>12.3</v>
      </c>
      <c r="G12" s="6">
        <v>60</v>
      </c>
      <c r="H12" s="33">
        <v>147.30000000000001</v>
      </c>
      <c r="I12" s="33">
        <v>21</v>
      </c>
      <c r="J12" s="33">
        <v>38</v>
      </c>
      <c r="K12" s="33">
        <v>12.3</v>
      </c>
      <c r="L12" s="33">
        <v>39</v>
      </c>
      <c r="M12" s="33">
        <v>1.1000000000000001</v>
      </c>
      <c r="N12" s="33">
        <v>0</v>
      </c>
      <c r="O12" s="41">
        <v>0.12</v>
      </c>
      <c r="P12" s="33">
        <v>0.1</v>
      </c>
      <c r="Q12" s="6" t="s">
        <v>13</v>
      </c>
    </row>
    <row r="13" spans="1:17" ht="18" x14ac:dyDescent="0.35">
      <c r="A13" s="18" t="s">
        <v>16</v>
      </c>
      <c r="B13" s="18"/>
      <c r="C13" s="6">
        <v>15</v>
      </c>
      <c r="D13" s="6">
        <v>0.82</v>
      </c>
      <c r="E13" s="6">
        <v>0.15</v>
      </c>
      <c r="F13" s="6">
        <v>5.55</v>
      </c>
      <c r="G13" s="6">
        <v>27</v>
      </c>
      <c r="H13" s="33">
        <v>90.45</v>
      </c>
      <c r="I13" s="33">
        <v>25</v>
      </c>
      <c r="J13" s="33">
        <v>11</v>
      </c>
      <c r="K13" s="33">
        <v>6</v>
      </c>
      <c r="L13" s="33">
        <v>19</v>
      </c>
      <c r="M13" s="33">
        <v>0.42</v>
      </c>
      <c r="N13" s="33">
        <v>0</v>
      </c>
      <c r="O13" s="41">
        <v>0.06</v>
      </c>
      <c r="P13" s="33">
        <v>0.1</v>
      </c>
      <c r="Q13" s="6" t="s">
        <v>13</v>
      </c>
    </row>
    <row r="14" spans="1:17" ht="18" x14ac:dyDescent="0.35">
      <c r="A14" s="18" t="s">
        <v>33</v>
      </c>
      <c r="B14" s="18"/>
      <c r="C14" s="8">
        <v>200</v>
      </c>
      <c r="D14" s="6">
        <v>3.16</v>
      </c>
      <c r="E14" s="6">
        <v>2.67</v>
      </c>
      <c r="F14" s="6">
        <v>15.94</v>
      </c>
      <c r="G14" s="6">
        <v>100.6</v>
      </c>
      <c r="H14" s="10">
        <v>50.12</v>
      </c>
      <c r="I14" s="33">
        <v>146.34</v>
      </c>
      <c r="J14" s="33">
        <v>125.78</v>
      </c>
      <c r="K14" s="33">
        <v>14</v>
      </c>
      <c r="L14" s="33">
        <v>90</v>
      </c>
      <c r="M14" s="33">
        <v>0.13</v>
      </c>
      <c r="N14" s="33">
        <v>20</v>
      </c>
      <c r="O14" s="37">
        <v>4.3999999999999997E-2</v>
      </c>
      <c r="P14" s="33">
        <v>1.3</v>
      </c>
      <c r="Q14" s="6">
        <v>379</v>
      </c>
    </row>
    <row r="15" spans="1:17" ht="17.399999999999999" x14ac:dyDescent="0.3">
      <c r="A15" s="12" t="s">
        <v>8</v>
      </c>
      <c r="B15" s="43"/>
      <c r="C15" s="11">
        <v>425</v>
      </c>
      <c r="D15" s="11">
        <f>SUM(D9:D14)</f>
        <v>26.42</v>
      </c>
      <c r="E15" s="11">
        <f>SUM(E9:E14)</f>
        <v>26.759999999999998</v>
      </c>
      <c r="F15" s="11">
        <f>SUM(F9:F14)</f>
        <v>67.13</v>
      </c>
      <c r="G15" s="11">
        <f>SUM(G9:G14)</f>
        <v>618.30000000000007</v>
      </c>
      <c r="H15" s="26">
        <f>SUM(H9:H14)</f>
        <v>589.89</v>
      </c>
      <c r="I15" s="26">
        <f t="shared" ref="I15:P15" si="0">SUM(I9:I14)</f>
        <v>574.02</v>
      </c>
      <c r="J15" s="26">
        <f t="shared" si="0"/>
        <v>629.34</v>
      </c>
      <c r="K15" s="26">
        <f t="shared" si="0"/>
        <v>82.78</v>
      </c>
      <c r="L15" s="26">
        <f t="shared" si="0"/>
        <v>570.22</v>
      </c>
      <c r="M15" s="26">
        <f t="shared" si="0"/>
        <v>3.07</v>
      </c>
      <c r="N15" s="26">
        <f t="shared" si="0"/>
        <v>195.36</v>
      </c>
      <c r="O15" s="26">
        <f t="shared" si="0"/>
        <v>0.34099999999999997</v>
      </c>
      <c r="P15" s="26">
        <f t="shared" si="0"/>
        <v>2.2999999999999998</v>
      </c>
      <c r="Q15" s="32"/>
    </row>
    <row r="16" spans="1:17" ht="17.399999999999999" x14ac:dyDescent="0.25">
      <c r="A16" s="233" t="s">
        <v>6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5"/>
    </row>
    <row r="17" spans="1:17" ht="18" x14ac:dyDescent="0.35">
      <c r="A17" s="9" t="s">
        <v>26</v>
      </c>
      <c r="B17" s="9"/>
      <c r="C17" s="8">
        <v>60</v>
      </c>
      <c r="D17" s="6">
        <v>1.86</v>
      </c>
      <c r="E17" s="6">
        <v>0</v>
      </c>
      <c r="F17" s="6">
        <v>3.9</v>
      </c>
      <c r="G17" s="6">
        <v>24</v>
      </c>
      <c r="H17" s="33">
        <v>131.5</v>
      </c>
      <c r="I17" s="38">
        <v>23</v>
      </c>
      <c r="J17" s="38">
        <v>5</v>
      </c>
      <c r="K17" s="38">
        <v>4.3</v>
      </c>
      <c r="L17" s="38">
        <v>17</v>
      </c>
      <c r="M17" s="38">
        <v>0.4</v>
      </c>
      <c r="N17" s="38">
        <v>7</v>
      </c>
      <c r="O17" s="38">
        <v>0.04</v>
      </c>
      <c r="P17" s="38">
        <v>2.4</v>
      </c>
      <c r="Q17" s="6" t="s">
        <v>14</v>
      </c>
    </row>
    <row r="18" spans="1:17" ht="18" x14ac:dyDescent="0.35">
      <c r="A18" s="9" t="s">
        <v>30</v>
      </c>
      <c r="B18" s="9"/>
      <c r="C18" s="8" t="s">
        <v>48</v>
      </c>
      <c r="D18" s="6">
        <v>1.7</v>
      </c>
      <c r="E18" s="6">
        <v>5.43</v>
      </c>
      <c r="F18" s="6">
        <v>9.1</v>
      </c>
      <c r="G18" s="6">
        <v>99.2</v>
      </c>
      <c r="H18" s="31">
        <v>484.9</v>
      </c>
      <c r="I18" s="34">
        <v>308.24</v>
      </c>
      <c r="J18" s="34">
        <v>39.78</v>
      </c>
      <c r="K18" s="34">
        <v>21.08</v>
      </c>
      <c r="L18" s="34">
        <v>43.68</v>
      </c>
      <c r="M18" s="34">
        <v>0.98</v>
      </c>
      <c r="N18" s="34">
        <v>0</v>
      </c>
      <c r="O18" s="34">
        <v>0.04</v>
      </c>
      <c r="P18" s="34">
        <v>8.5399999999999991</v>
      </c>
      <c r="Q18" s="6">
        <v>82</v>
      </c>
    </row>
    <row r="19" spans="1:17" ht="18" x14ac:dyDescent="0.35">
      <c r="A19" s="9" t="s">
        <v>39</v>
      </c>
      <c r="B19" s="9"/>
      <c r="C19" s="6" t="s">
        <v>19</v>
      </c>
      <c r="D19" s="6">
        <v>15.74</v>
      </c>
      <c r="E19" s="6">
        <v>25.16</v>
      </c>
      <c r="F19" s="6">
        <v>13.34</v>
      </c>
      <c r="G19" s="6">
        <v>346</v>
      </c>
      <c r="H19" s="10">
        <v>457.5</v>
      </c>
      <c r="I19" s="33">
        <v>202.06</v>
      </c>
      <c r="J19" s="33">
        <v>25.2</v>
      </c>
      <c r="K19" s="33">
        <v>21</v>
      </c>
      <c r="L19" s="33">
        <v>181.08</v>
      </c>
      <c r="M19" s="33">
        <v>2.82</v>
      </c>
      <c r="N19" s="33">
        <v>41.89</v>
      </c>
      <c r="O19" s="33">
        <v>0.06</v>
      </c>
      <c r="P19" s="33">
        <v>0.13</v>
      </c>
      <c r="Q19" s="6" t="s">
        <v>13</v>
      </c>
    </row>
    <row r="20" spans="1:17" ht="18" x14ac:dyDescent="0.35">
      <c r="A20" s="9" t="s">
        <v>20</v>
      </c>
      <c r="B20" s="9"/>
      <c r="C20" s="6">
        <v>150</v>
      </c>
      <c r="D20" s="6">
        <v>3.06</v>
      </c>
      <c r="E20" s="6">
        <v>4.8</v>
      </c>
      <c r="F20" s="6">
        <v>20.43</v>
      </c>
      <c r="G20" s="6">
        <v>137.25</v>
      </c>
      <c r="H20" s="6">
        <v>586.19000000000005</v>
      </c>
      <c r="I20" s="7">
        <v>648.45000000000005</v>
      </c>
      <c r="J20" s="7">
        <v>36.979999999999997</v>
      </c>
      <c r="K20" s="7">
        <v>27.75</v>
      </c>
      <c r="L20" s="7">
        <v>86.6</v>
      </c>
      <c r="M20" s="7">
        <v>1.01</v>
      </c>
      <c r="N20" s="7">
        <v>0</v>
      </c>
      <c r="O20" s="7">
        <v>0.14000000000000001</v>
      </c>
      <c r="P20" s="7">
        <v>18.16</v>
      </c>
      <c r="Q20" s="6">
        <v>312</v>
      </c>
    </row>
    <row r="21" spans="1:17" ht="18" x14ac:dyDescent="0.35">
      <c r="A21" s="18" t="s">
        <v>35</v>
      </c>
      <c r="B21" s="18"/>
      <c r="C21" s="6">
        <v>200</v>
      </c>
      <c r="D21" s="6">
        <v>0.09</v>
      </c>
      <c r="E21" s="6">
        <v>0</v>
      </c>
      <c r="F21" s="6">
        <v>22.65</v>
      </c>
      <c r="G21" s="6">
        <v>87.3</v>
      </c>
      <c r="H21" s="40">
        <v>4</v>
      </c>
      <c r="I21" s="40">
        <v>144</v>
      </c>
      <c r="J21" s="40">
        <v>16</v>
      </c>
      <c r="K21" s="40">
        <v>12</v>
      </c>
      <c r="L21" s="40">
        <v>26</v>
      </c>
      <c r="M21" s="40">
        <v>0.6</v>
      </c>
      <c r="N21" s="40">
        <v>4</v>
      </c>
      <c r="O21" s="40">
        <v>0</v>
      </c>
      <c r="P21" s="40">
        <v>18.600000000000001</v>
      </c>
      <c r="Q21" s="6">
        <v>700</v>
      </c>
    </row>
    <row r="22" spans="1:17" ht="18" x14ac:dyDescent="0.35">
      <c r="A22" s="18" t="s">
        <v>11</v>
      </c>
      <c r="B22" s="18"/>
      <c r="C22" s="6">
        <v>30</v>
      </c>
      <c r="D22" s="6">
        <v>2.1</v>
      </c>
      <c r="E22" s="6">
        <v>0.3</v>
      </c>
      <c r="F22" s="6">
        <v>12.3</v>
      </c>
      <c r="G22" s="6">
        <v>60</v>
      </c>
      <c r="H22" s="31">
        <v>147.30000000000001</v>
      </c>
      <c r="I22" s="34">
        <v>21</v>
      </c>
      <c r="J22" s="34">
        <v>38</v>
      </c>
      <c r="K22" s="34">
        <v>12.3</v>
      </c>
      <c r="L22" s="34">
        <v>39</v>
      </c>
      <c r="M22" s="34">
        <v>1.1000000000000001</v>
      </c>
      <c r="N22" s="34">
        <v>0</v>
      </c>
      <c r="O22" s="35">
        <v>0.12</v>
      </c>
      <c r="P22" s="34">
        <v>0.1</v>
      </c>
      <c r="Q22" s="6" t="s">
        <v>13</v>
      </c>
    </row>
    <row r="23" spans="1:17" ht="18" x14ac:dyDescent="0.35">
      <c r="A23" s="18" t="s">
        <v>16</v>
      </c>
      <c r="B23" s="18"/>
      <c r="C23" s="6">
        <v>20</v>
      </c>
      <c r="D23" s="6">
        <v>1.0900000000000001</v>
      </c>
      <c r="E23" s="6">
        <v>0.2</v>
      </c>
      <c r="F23" s="6">
        <v>7.4</v>
      </c>
      <c r="G23" s="6">
        <v>36</v>
      </c>
      <c r="H23" s="31">
        <v>120.6</v>
      </c>
      <c r="I23" s="34">
        <v>33.33</v>
      </c>
      <c r="J23" s="34">
        <v>14.66</v>
      </c>
      <c r="K23" s="34">
        <v>8</v>
      </c>
      <c r="L23" s="34">
        <v>25.33</v>
      </c>
      <c r="M23" s="34">
        <v>0.56000000000000005</v>
      </c>
      <c r="N23" s="34">
        <v>0</v>
      </c>
      <c r="O23" s="36">
        <v>0.08</v>
      </c>
      <c r="P23" s="34">
        <v>0.13</v>
      </c>
      <c r="Q23" s="6" t="s">
        <v>13</v>
      </c>
    </row>
    <row r="24" spans="1:17" ht="18" x14ac:dyDescent="0.35">
      <c r="A24" s="18" t="s">
        <v>18</v>
      </c>
      <c r="B24" s="18"/>
      <c r="C24" s="6">
        <v>100</v>
      </c>
      <c r="D24" s="6">
        <v>0.4</v>
      </c>
      <c r="E24" s="6">
        <v>0.4</v>
      </c>
      <c r="F24" s="6">
        <v>9.8000000000000007</v>
      </c>
      <c r="G24" s="6">
        <v>47</v>
      </c>
      <c r="H24" s="31">
        <v>26</v>
      </c>
      <c r="I24" s="34">
        <v>278</v>
      </c>
      <c r="J24" s="34">
        <v>16</v>
      </c>
      <c r="K24" s="34">
        <v>9</v>
      </c>
      <c r="L24" s="34">
        <v>11</v>
      </c>
      <c r="M24" s="34">
        <v>2.2000000000000002</v>
      </c>
      <c r="N24" s="34">
        <v>0</v>
      </c>
      <c r="O24" s="34">
        <v>0.03</v>
      </c>
      <c r="P24" s="34">
        <v>10</v>
      </c>
      <c r="Q24" s="6">
        <v>338</v>
      </c>
    </row>
    <row r="25" spans="1:17" ht="17.399999999999999" x14ac:dyDescent="0.3">
      <c r="A25" s="12" t="s">
        <v>9</v>
      </c>
      <c r="B25" s="43"/>
      <c r="C25" s="11">
        <v>880</v>
      </c>
      <c r="D25" s="11">
        <f>SUM(D17:D24)</f>
        <v>26.04</v>
      </c>
      <c r="E25" s="11">
        <f>SUM(E17:E24)</f>
        <v>36.29</v>
      </c>
      <c r="F25" s="11">
        <f>SUM(F17:F24)</f>
        <v>98.919999999999987</v>
      </c>
      <c r="G25" s="11">
        <f>SUM(G17:G24)</f>
        <v>836.75</v>
      </c>
      <c r="H25" s="39">
        <f>SUM(H17:H24)</f>
        <v>1957.99</v>
      </c>
      <c r="I25" s="39">
        <f t="shared" ref="I25:P25" si="1">SUM(I17:I24)</f>
        <v>1658.08</v>
      </c>
      <c r="J25" s="39">
        <f t="shared" si="1"/>
        <v>191.62</v>
      </c>
      <c r="K25" s="39">
        <f t="shared" si="1"/>
        <v>115.42999999999999</v>
      </c>
      <c r="L25" s="39">
        <f t="shared" si="1"/>
        <v>429.69</v>
      </c>
      <c r="M25" s="39">
        <f t="shared" si="1"/>
        <v>9.6699999999999982</v>
      </c>
      <c r="N25" s="39">
        <f t="shared" si="1"/>
        <v>52.89</v>
      </c>
      <c r="O25" s="39">
        <f t="shared" si="1"/>
        <v>0.51</v>
      </c>
      <c r="P25" s="39">
        <f t="shared" si="1"/>
        <v>58.06</v>
      </c>
      <c r="Q25" s="32"/>
    </row>
    <row r="26" spans="1:17" ht="17.399999999999999" x14ac:dyDescent="0.3">
      <c r="A26" s="236" t="s">
        <v>23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8"/>
    </row>
    <row r="27" spans="1:17" ht="18" x14ac:dyDescent="0.35">
      <c r="A27" s="13" t="s">
        <v>21</v>
      </c>
      <c r="B27" s="13"/>
      <c r="C27" s="8">
        <v>100</v>
      </c>
      <c r="D27" s="8">
        <v>7.5</v>
      </c>
      <c r="E27" s="8">
        <v>13.2</v>
      </c>
      <c r="F27" s="8">
        <v>60.9</v>
      </c>
      <c r="G27" s="8">
        <v>394</v>
      </c>
      <c r="H27" s="45">
        <v>210.8</v>
      </c>
      <c r="I27" s="40">
        <v>105.5</v>
      </c>
      <c r="J27" s="40">
        <v>19.8</v>
      </c>
      <c r="K27" s="40">
        <v>27.4</v>
      </c>
      <c r="L27" s="40">
        <v>70</v>
      </c>
      <c r="M27" s="40">
        <v>1.3</v>
      </c>
      <c r="N27" s="40">
        <v>4</v>
      </c>
      <c r="O27" s="40">
        <v>0.12</v>
      </c>
      <c r="P27" s="40">
        <v>0</v>
      </c>
      <c r="Q27" s="8">
        <v>769</v>
      </c>
    </row>
    <row r="28" spans="1:17" ht="18" x14ac:dyDescent="0.35">
      <c r="A28" s="13" t="s">
        <v>22</v>
      </c>
      <c r="B28" s="13"/>
      <c r="C28" s="8">
        <v>200</v>
      </c>
      <c r="D28" s="8">
        <v>0.2</v>
      </c>
      <c r="E28" s="8">
        <v>0</v>
      </c>
      <c r="F28" s="8">
        <v>15</v>
      </c>
      <c r="G28" s="8">
        <v>58</v>
      </c>
      <c r="H28" s="10">
        <v>0.16</v>
      </c>
      <c r="I28" s="10">
        <v>12</v>
      </c>
      <c r="J28" s="10">
        <v>1</v>
      </c>
      <c r="K28" s="10">
        <v>0</v>
      </c>
      <c r="L28" s="10">
        <v>31</v>
      </c>
      <c r="M28" s="10">
        <v>0</v>
      </c>
      <c r="N28" s="10">
        <v>0</v>
      </c>
      <c r="O28" s="10">
        <v>0</v>
      </c>
      <c r="P28" s="10">
        <v>1.8</v>
      </c>
      <c r="Q28" s="8">
        <v>685</v>
      </c>
    </row>
    <row r="29" spans="1:17" ht="17.399999999999999" x14ac:dyDescent="0.3">
      <c r="A29" s="19" t="s">
        <v>36</v>
      </c>
      <c r="B29" s="19"/>
      <c r="C29" s="11">
        <f t="shared" ref="C29:H29" si="2">SUM(C27:C28)</f>
        <v>300</v>
      </c>
      <c r="D29" s="11">
        <f t="shared" si="2"/>
        <v>7.7</v>
      </c>
      <c r="E29" s="11">
        <f t="shared" si="2"/>
        <v>13.2</v>
      </c>
      <c r="F29" s="11">
        <f t="shared" si="2"/>
        <v>75.900000000000006</v>
      </c>
      <c r="G29" s="11">
        <f t="shared" si="2"/>
        <v>452</v>
      </c>
      <c r="H29" s="26">
        <f t="shared" si="2"/>
        <v>210.96</v>
      </c>
      <c r="I29" s="26">
        <f t="shared" ref="I29:P29" si="3">SUM(I27:I28)</f>
        <v>117.5</v>
      </c>
      <c r="J29" s="26">
        <f t="shared" si="3"/>
        <v>20.8</v>
      </c>
      <c r="K29" s="26">
        <f t="shared" si="3"/>
        <v>27.4</v>
      </c>
      <c r="L29" s="26">
        <f t="shared" si="3"/>
        <v>101</v>
      </c>
      <c r="M29" s="26">
        <f t="shared" si="3"/>
        <v>1.3</v>
      </c>
      <c r="N29" s="26">
        <f t="shared" si="3"/>
        <v>4</v>
      </c>
      <c r="O29" s="26">
        <f t="shared" si="3"/>
        <v>0.12</v>
      </c>
      <c r="P29" s="26">
        <f t="shared" si="3"/>
        <v>1.8</v>
      </c>
      <c r="Q29" s="32"/>
    </row>
    <row r="30" spans="1:17" ht="17.399999999999999" x14ac:dyDescent="0.3">
      <c r="A30" s="12" t="s">
        <v>4</v>
      </c>
      <c r="B30" s="43"/>
      <c r="C30" s="11">
        <f>C29+C25+C15</f>
        <v>1605</v>
      </c>
      <c r="D30" s="11">
        <f>D29+D25+D15</f>
        <v>60.160000000000004</v>
      </c>
      <c r="E30" s="11">
        <f>E29+E25+E15</f>
        <v>76.25</v>
      </c>
      <c r="F30" s="11">
        <f>F29+F25+F15</f>
        <v>241.95</v>
      </c>
      <c r="G30" s="11">
        <f>G29+G25+G15</f>
        <v>1907.0500000000002</v>
      </c>
      <c r="H30" s="39">
        <f>H15+H25+H29</f>
        <v>2758.84</v>
      </c>
      <c r="I30" s="39">
        <f t="shared" ref="I30:P30" si="4">I15+I25+I29</f>
        <v>2349.6</v>
      </c>
      <c r="J30" s="39">
        <f t="shared" si="4"/>
        <v>841.76</v>
      </c>
      <c r="K30" s="39">
        <f t="shared" si="4"/>
        <v>225.60999999999999</v>
      </c>
      <c r="L30" s="39">
        <f t="shared" si="4"/>
        <v>1100.9100000000001</v>
      </c>
      <c r="M30" s="39">
        <f t="shared" si="4"/>
        <v>14.04</v>
      </c>
      <c r="N30" s="39">
        <f t="shared" si="4"/>
        <v>252.25</v>
      </c>
      <c r="O30" s="39">
        <f t="shared" si="4"/>
        <v>0.97099999999999997</v>
      </c>
      <c r="P30" s="39">
        <f t="shared" si="4"/>
        <v>62.16</v>
      </c>
      <c r="Q30" s="32"/>
    </row>
  </sheetData>
  <mergeCells count="12">
    <mergeCell ref="Q5:Q7"/>
    <mergeCell ref="A8:Q8"/>
    <mergeCell ref="A16:Q16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75" right="0.53833333333333333" top="0.75" bottom="0.75" header="0.3" footer="0.3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topLeftCell="A4" zoomScale="60" workbookViewId="0">
      <selection activeCell="A21" sqref="A21:Q21"/>
    </sheetView>
  </sheetViews>
  <sheetFormatPr defaultRowHeight="13.2" x14ac:dyDescent="0.25"/>
  <cols>
    <col min="1" max="1" width="48.109375" customWidth="1"/>
    <col min="2" max="2" width="12.6640625" customWidth="1"/>
    <col min="3" max="3" width="10.88671875" customWidth="1"/>
    <col min="4" max="4" width="8.109375" customWidth="1"/>
    <col min="5" max="5" width="8.88671875" customWidth="1"/>
    <col min="6" max="6" width="8.33203125" customWidth="1"/>
    <col min="7" max="7" width="10" customWidth="1"/>
    <col min="8" max="8" width="11.109375" customWidth="1"/>
    <col min="9" max="10" width="9.44140625" bestFit="1" customWidth="1"/>
    <col min="12" max="12" width="9.44140625" bestFit="1" customWidth="1"/>
    <col min="17" max="17" width="10.5546875" customWidth="1"/>
  </cols>
  <sheetData>
    <row r="1" spans="1:17" ht="17.399999999999999" x14ac:dyDescent="0.3">
      <c r="A1" s="190" t="s">
        <v>86</v>
      </c>
      <c r="B1" s="190"/>
      <c r="C1" s="190"/>
      <c r="D1" s="190"/>
      <c r="E1" s="190"/>
      <c r="F1" s="190"/>
      <c r="G1" s="190"/>
      <c r="H1" s="190"/>
    </row>
    <row r="2" spans="1:17" ht="17.399999999999999" x14ac:dyDescent="0.3">
      <c r="A2" s="190" t="s">
        <v>37</v>
      </c>
      <c r="B2" s="190"/>
      <c r="C2" s="190"/>
      <c r="D2" s="190"/>
      <c r="E2" s="190"/>
      <c r="F2" s="190"/>
      <c r="G2" s="190"/>
      <c r="H2" s="190"/>
    </row>
    <row r="3" spans="1:17" ht="17.399999999999999" x14ac:dyDescent="0.3">
      <c r="A3" s="190" t="s">
        <v>40</v>
      </c>
      <c r="B3" s="190"/>
      <c r="C3" s="190"/>
      <c r="D3" s="190"/>
      <c r="E3" s="190"/>
      <c r="F3" s="190"/>
      <c r="G3" s="190"/>
      <c r="H3" s="190"/>
    </row>
    <row r="4" spans="1:17" ht="18" x14ac:dyDescent="0.35">
      <c r="A4" s="3"/>
      <c r="B4" s="3"/>
      <c r="C4" s="3"/>
      <c r="D4" s="4"/>
      <c r="E4" s="4"/>
      <c r="F4" s="4"/>
      <c r="G4" s="4"/>
      <c r="H4" s="3"/>
    </row>
    <row r="5" spans="1:17" ht="57.75" customHeight="1" x14ac:dyDescent="0.25">
      <c r="A5" s="207" t="s">
        <v>3</v>
      </c>
      <c r="B5" s="211" t="s">
        <v>87</v>
      </c>
      <c r="C5" s="201" t="s">
        <v>85</v>
      </c>
      <c r="D5" s="208" t="s">
        <v>7</v>
      </c>
      <c r="E5" s="209"/>
      <c r="F5" s="209"/>
      <c r="G5" s="210"/>
      <c r="H5" s="207" t="s">
        <v>74</v>
      </c>
      <c r="I5" s="207"/>
      <c r="J5" s="207"/>
      <c r="K5" s="207"/>
      <c r="L5" s="207"/>
      <c r="M5" s="207"/>
      <c r="N5" s="207"/>
      <c r="O5" s="207"/>
      <c r="P5" s="207"/>
      <c r="Q5" s="201" t="s">
        <v>83</v>
      </c>
    </row>
    <row r="6" spans="1:17" ht="17.399999999999999" x14ac:dyDescent="0.25">
      <c r="A6" s="207"/>
      <c r="B6" s="212"/>
      <c r="C6" s="203"/>
      <c r="D6" s="24" t="s">
        <v>71</v>
      </c>
      <c r="E6" s="24" t="s">
        <v>72</v>
      </c>
      <c r="F6" s="24" t="s">
        <v>73</v>
      </c>
      <c r="G6" s="24" t="s">
        <v>0</v>
      </c>
      <c r="H6" s="27" t="s">
        <v>78</v>
      </c>
      <c r="I6" s="27" t="s">
        <v>75</v>
      </c>
      <c r="J6" s="27" t="s">
        <v>77</v>
      </c>
      <c r="K6" s="27" t="s">
        <v>76</v>
      </c>
      <c r="L6" s="27" t="s">
        <v>79</v>
      </c>
      <c r="M6" s="27" t="s">
        <v>80</v>
      </c>
      <c r="N6" s="27" t="s">
        <v>84</v>
      </c>
      <c r="O6" s="27" t="s">
        <v>81</v>
      </c>
      <c r="P6" s="27" t="s">
        <v>82</v>
      </c>
      <c r="Q6" s="202"/>
    </row>
    <row r="7" spans="1:17" ht="17.399999999999999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203"/>
    </row>
    <row r="8" spans="1:17" ht="17.399999999999999" x14ac:dyDescent="0.25">
      <c r="A8" s="233" t="s">
        <v>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5"/>
    </row>
    <row r="9" spans="1:17" ht="36" x14ac:dyDescent="0.35">
      <c r="A9" s="18" t="s">
        <v>41</v>
      </c>
      <c r="B9" s="18"/>
      <c r="C9" s="17">
        <v>210</v>
      </c>
      <c r="D9" s="10">
        <v>8.31</v>
      </c>
      <c r="E9" s="10">
        <v>13.12</v>
      </c>
      <c r="F9" s="10">
        <v>37.630000000000003</v>
      </c>
      <c r="G9" s="10">
        <v>303</v>
      </c>
      <c r="H9" s="10">
        <v>366.89</v>
      </c>
      <c r="I9" s="33">
        <v>291.54000000000002</v>
      </c>
      <c r="J9" s="33">
        <v>149.62</v>
      </c>
      <c r="K9" s="33">
        <v>70.819999999999993</v>
      </c>
      <c r="L9" s="33">
        <v>234.98</v>
      </c>
      <c r="M9" s="33">
        <v>1.73</v>
      </c>
      <c r="N9" s="33">
        <v>54.8</v>
      </c>
      <c r="O9" s="33">
        <v>0.18</v>
      </c>
      <c r="P9" s="33">
        <v>0.96</v>
      </c>
      <c r="Q9" s="10">
        <v>173</v>
      </c>
    </row>
    <row r="10" spans="1:17" ht="18" x14ac:dyDescent="0.35">
      <c r="A10" s="18" t="s">
        <v>10</v>
      </c>
      <c r="B10" s="18"/>
      <c r="C10" s="8">
        <v>10</v>
      </c>
      <c r="D10" s="6">
        <v>0.08</v>
      </c>
      <c r="E10" s="6">
        <v>7.25</v>
      </c>
      <c r="F10" s="6">
        <v>0.13</v>
      </c>
      <c r="G10" s="6">
        <v>66</v>
      </c>
      <c r="H10" s="31">
        <v>1.5</v>
      </c>
      <c r="I10" s="34">
        <v>3</v>
      </c>
      <c r="J10" s="34">
        <v>2.4</v>
      </c>
      <c r="K10" s="34">
        <v>0</v>
      </c>
      <c r="L10" s="34">
        <v>3</v>
      </c>
      <c r="M10" s="34">
        <v>0.02</v>
      </c>
      <c r="N10" s="34">
        <v>40</v>
      </c>
      <c r="O10" s="34">
        <v>0</v>
      </c>
      <c r="P10" s="34">
        <v>0</v>
      </c>
      <c r="Q10" s="6">
        <v>14</v>
      </c>
    </row>
    <row r="11" spans="1:17" ht="18" x14ac:dyDescent="0.35">
      <c r="A11" s="18" t="s">
        <v>11</v>
      </c>
      <c r="B11" s="18"/>
      <c r="C11" s="6">
        <v>30</v>
      </c>
      <c r="D11" s="6">
        <v>2.1</v>
      </c>
      <c r="E11" s="6">
        <v>0.3</v>
      </c>
      <c r="F11" s="6">
        <v>12.3</v>
      </c>
      <c r="G11" s="6">
        <v>60</v>
      </c>
      <c r="H11" s="31">
        <v>147.30000000000001</v>
      </c>
      <c r="I11" s="34">
        <v>21</v>
      </c>
      <c r="J11" s="34">
        <v>38</v>
      </c>
      <c r="K11" s="34">
        <v>12.3</v>
      </c>
      <c r="L11" s="34">
        <v>39</v>
      </c>
      <c r="M11" s="34">
        <v>1.1000000000000001</v>
      </c>
      <c r="N11" s="34">
        <v>0</v>
      </c>
      <c r="O11" s="35">
        <v>0.12</v>
      </c>
      <c r="P11" s="34">
        <v>0.1</v>
      </c>
      <c r="Q11" s="6" t="s">
        <v>13</v>
      </c>
    </row>
    <row r="12" spans="1:17" ht="18" x14ac:dyDescent="0.35">
      <c r="A12" s="18" t="s">
        <v>42</v>
      </c>
      <c r="B12" s="18"/>
      <c r="C12" s="6">
        <v>15</v>
      </c>
      <c r="D12" s="6">
        <v>0.82</v>
      </c>
      <c r="E12" s="6">
        <v>0.15</v>
      </c>
      <c r="F12" s="6">
        <v>5.55</v>
      </c>
      <c r="G12" s="6">
        <v>27</v>
      </c>
      <c r="H12" s="31">
        <v>90.45</v>
      </c>
      <c r="I12" s="34">
        <v>25</v>
      </c>
      <c r="J12" s="34">
        <v>11</v>
      </c>
      <c r="K12" s="34">
        <v>6</v>
      </c>
      <c r="L12" s="34">
        <v>19</v>
      </c>
      <c r="M12" s="34">
        <v>0.42</v>
      </c>
      <c r="N12" s="34">
        <v>0</v>
      </c>
      <c r="O12" s="35">
        <v>0.06</v>
      </c>
      <c r="P12" s="34">
        <v>0.1</v>
      </c>
      <c r="Q12" s="6" t="s">
        <v>13</v>
      </c>
    </row>
    <row r="13" spans="1:17" ht="18" x14ac:dyDescent="0.35">
      <c r="A13" s="18" t="s">
        <v>28</v>
      </c>
      <c r="B13" s="18"/>
      <c r="C13" s="6">
        <v>200</v>
      </c>
      <c r="D13" s="6">
        <v>1.52</v>
      </c>
      <c r="E13" s="6">
        <v>1.35</v>
      </c>
      <c r="F13" s="6">
        <v>15.9</v>
      </c>
      <c r="G13" s="6">
        <v>81</v>
      </c>
      <c r="H13" s="6">
        <v>50.3</v>
      </c>
      <c r="I13" s="7">
        <v>154.6</v>
      </c>
      <c r="J13" s="7">
        <v>126.6</v>
      </c>
      <c r="K13" s="7">
        <v>15.4</v>
      </c>
      <c r="L13" s="7">
        <v>92.8</v>
      </c>
      <c r="M13" s="7">
        <v>0.41</v>
      </c>
      <c r="N13" s="7">
        <v>10</v>
      </c>
      <c r="O13" s="7">
        <v>0.04</v>
      </c>
      <c r="P13" s="7">
        <v>1.33</v>
      </c>
      <c r="Q13" s="6"/>
    </row>
    <row r="14" spans="1:17" ht="36" x14ac:dyDescent="0.35">
      <c r="A14" s="18" t="s">
        <v>34</v>
      </c>
      <c r="B14" s="18"/>
      <c r="C14" s="6">
        <v>100</v>
      </c>
      <c r="D14" s="6">
        <v>2.8</v>
      </c>
      <c r="E14" s="6">
        <v>2.5</v>
      </c>
      <c r="F14" s="6">
        <v>11</v>
      </c>
      <c r="G14" s="6">
        <v>78</v>
      </c>
      <c r="H14" s="10">
        <v>8.5</v>
      </c>
      <c r="I14" s="33">
        <v>146</v>
      </c>
      <c r="J14" s="33">
        <v>124</v>
      </c>
      <c r="K14" s="33">
        <v>14</v>
      </c>
      <c r="L14" s="33">
        <v>92</v>
      </c>
      <c r="M14" s="33">
        <v>0.1</v>
      </c>
      <c r="N14" s="33">
        <v>20</v>
      </c>
      <c r="O14" s="33">
        <v>0.13</v>
      </c>
      <c r="P14" s="33">
        <v>0.3</v>
      </c>
      <c r="Q14" s="6">
        <v>378</v>
      </c>
    </row>
    <row r="15" spans="1:17" ht="17.399999999999999" x14ac:dyDescent="0.3">
      <c r="A15" s="12" t="s">
        <v>8</v>
      </c>
      <c r="B15" s="43"/>
      <c r="C15" s="11">
        <f t="shared" ref="C15:H15" si="0">SUM(C9:C14)</f>
        <v>565</v>
      </c>
      <c r="D15" s="16">
        <f t="shared" si="0"/>
        <v>15.629999999999999</v>
      </c>
      <c r="E15" s="16">
        <f t="shared" si="0"/>
        <v>24.669999999999998</v>
      </c>
      <c r="F15" s="16">
        <f t="shared" si="0"/>
        <v>82.51</v>
      </c>
      <c r="G15" s="16">
        <f t="shared" si="0"/>
        <v>615</v>
      </c>
      <c r="H15" s="26">
        <f t="shared" si="0"/>
        <v>664.94</v>
      </c>
      <c r="I15" s="26">
        <f t="shared" ref="I15:P15" si="1">SUM(I9:I14)</f>
        <v>641.14</v>
      </c>
      <c r="J15" s="26">
        <f t="shared" si="1"/>
        <v>451.62</v>
      </c>
      <c r="K15" s="26">
        <f t="shared" si="1"/>
        <v>118.52</v>
      </c>
      <c r="L15" s="26">
        <f t="shared" si="1"/>
        <v>480.78000000000003</v>
      </c>
      <c r="M15" s="26">
        <f t="shared" si="1"/>
        <v>3.7800000000000002</v>
      </c>
      <c r="N15" s="26">
        <f t="shared" si="1"/>
        <v>124.8</v>
      </c>
      <c r="O15" s="26">
        <f t="shared" si="1"/>
        <v>0.53</v>
      </c>
      <c r="P15" s="26">
        <f t="shared" si="1"/>
        <v>2.79</v>
      </c>
      <c r="Q15" s="32"/>
    </row>
    <row r="16" spans="1:17" ht="17.399999999999999" x14ac:dyDescent="0.25">
      <c r="A16" s="233" t="s">
        <v>6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5"/>
    </row>
    <row r="17" spans="1:17" ht="18" x14ac:dyDescent="0.35">
      <c r="A17" s="18" t="s">
        <v>43</v>
      </c>
      <c r="B17" s="18"/>
      <c r="C17" s="8">
        <v>60</v>
      </c>
      <c r="D17" s="6">
        <v>0.42</v>
      </c>
      <c r="E17" s="6">
        <v>0.06</v>
      </c>
      <c r="F17" s="6">
        <v>1.1399999999999999</v>
      </c>
      <c r="G17" s="6">
        <v>7.2</v>
      </c>
      <c r="H17" s="42">
        <v>4.8</v>
      </c>
      <c r="I17" s="40">
        <v>84.6</v>
      </c>
      <c r="J17" s="40">
        <v>13.8</v>
      </c>
      <c r="K17" s="40">
        <v>8.4</v>
      </c>
      <c r="L17" s="40">
        <v>25.2</v>
      </c>
      <c r="M17" s="40">
        <v>0.36</v>
      </c>
      <c r="N17" s="40">
        <v>6</v>
      </c>
      <c r="O17" s="40">
        <v>1.7999999999999999E-2</v>
      </c>
      <c r="P17" s="40">
        <v>6</v>
      </c>
      <c r="Q17" s="6">
        <v>71</v>
      </c>
    </row>
    <row r="18" spans="1:17" ht="18" x14ac:dyDescent="0.35">
      <c r="A18" s="18" t="s">
        <v>44</v>
      </c>
      <c r="B18" s="18"/>
      <c r="C18" s="8">
        <v>200</v>
      </c>
      <c r="D18" s="6">
        <v>1.57</v>
      </c>
      <c r="E18" s="6">
        <v>2.17</v>
      </c>
      <c r="F18" s="6">
        <v>9.69</v>
      </c>
      <c r="G18" s="6">
        <v>68.599999999999994</v>
      </c>
      <c r="H18" s="10">
        <v>469.56</v>
      </c>
      <c r="I18" s="33">
        <v>371.32</v>
      </c>
      <c r="J18" s="33">
        <v>21.36</v>
      </c>
      <c r="K18" s="33">
        <v>18.2</v>
      </c>
      <c r="L18" s="33">
        <v>44.78</v>
      </c>
      <c r="M18" s="33">
        <v>0.7</v>
      </c>
      <c r="N18" s="33">
        <v>0</v>
      </c>
      <c r="O18" s="33">
        <v>7.0000000000000007E-2</v>
      </c>
      <c r="P18" s="33">
        <v>6.6</v>
      </c>
      <c r="Q18" s="6">
        <v>101</v>
      </c>
    </row>
    <row r="19" spans="1:17" ht="18" x14ac:dyDescent="0.35">
      <c r="A19" s="18" t="s">
        <v>45</v>
      </c>
      <c r="B19" s="18"/>
      <c r="C19" s="6" t="s">
        <v>46</v>
      </c>
      <c r="D19" s="6">
        <v>14.47</v>
      </c>
      <c r="E19" s="6">
        <v>5.0999999999999996</v>
      </c>
      <c r="F19" s="6">
        <v>9</v>
      </c>
      <c r="G19" s="6">
        <v>139.5</v>
      </c>
      <c r="H19" s="10">
        <v>1117</v>
      </c>
      <c r="I19" s="33">
        <v>311.5</v>
      </c>
      <c r="J19" s="33">
        <v>21.81</v>
      </c>
      <c r="K19" s="33">
        <v>22.03</v>
      </c>
      <c r="L19" s="33">
        <v>154.15</v>
      </c>
      <c r="M19" s="33">
        <v>3.06</v>
      </c>
      <c r="N19" s="33">
        <v>0</v>
      </c>
      <c r="O19" s="33">
        <v>0.03</v>
      </c>
      <c r="P19" s="33">
        <v>0.92</v>
      </c>
      <c r="Q19" s="6">
        <v>442</v>
      </c>
    </row>
    <row r="20" spans="1:17" ht="18" x14ac:dyDescent="0.35">
      <c r="A20" s="18" t="s">
        <v>47</v>
      </c>
      <c r="B20" s="18"/>
      <c r="C20" s="6">
        <v>160</v>
      </c>
      <c r="D20" s="6">
        <v>4.6399999999999997</v>
      </c>
      <c r="E20" s="6">
        <v>7.79</v>
      </c>
      <c r="F20" s="6">
        <v>32.909999999999997</v>
      </c>
      <c r="G20" s="6">
        <v>220</v>
      </c>
      <c r="H20" s="10">
        <v>576.5</v>
      </c>
      <c r="I20" s="33">
        <v>87.41</v>
      </c>
      <c r="J20" s="33">
        <v>31.72</v>
      </c>
      <c r="K20" s="33">
        <v>21.1</v>
      </c>
      <c r="L20" s="33">
        <v>161.27000000000001</v>
      </c>
      <c r="M20" s="33">
        <v>0.95</v>
      </c>
      <c r="N20" s="33">
        <v>40</v>
      </c>
      <c r="O20" s="33">
        <v>0.04</v>
      </c>
      <c r="P20" s="33">
        <v>0</v>
      </c>
      <c r="Q20" s="6">
        <v>171</v>
      </c>
    </row>
    <row r="21" spans="1:17" ht="18" x14ac:dyDescent="0.35">
      <c r="A21" s="18" t="s">
        <v>12</v>
      </c>
      <c r="B21" s="18"/>
      <c r="C21" s="6">
        <v>200</v>
      </c>
      <c r="D21" s="6">
        <v>0.66</v>
      </c>
      <c r="E21" s="6">
        <v>0.09</v>
      </c>
      <c r="F21" s="6">
        <v>32</v>
      </c>
      <c r="G21" s="6">
        <v>132.80000000000001</v>
      </c>
      <c r="H21" s="31">
        <v>7.84</v>
      </c>
      <c r="I21" s="34">
        <v>229.8</v>
      </c>
      <c r="J21" s="34">
        <v>32.479999999999997</v>
      </c>
      <c r="K21" s="34">
        <v>17.46</v>
      </c>
      <c r="L21" s="34">
        <v>23.44</v>
      </c>
      <c r="M21" s="34">
        <v>0.7</v>
      </c>
      <c r="N21" s="34">
        <v>0</v>
      </c>
      <c r="O21" s="36">
        <v>1.6E-2</v>
      </c>
      <c r="P21" s="34">
        <v>0.73</v>
      </c>
      <c r="Q21" s="6">
        <v>349</v>
      </c>
    </row>
    <row r="22" spans="1:17" ht="18" x14ac:dyDescent="0.35">
      <c r="A22" s="18" t="s">
        <v>11</v>
      </c>
      <c r="B22" s="18"/>
      <c r="C22" s="6">
        <v>30</v>
      </c>
      <c r="D22" s="6">
        <v>2.1</v>
      </c>
      <c r="E22" s="6">
        <v>0.3</v>
      </c>
      <c r="F22" s="6">
        <v>12.3</v>
      </c>
      <c r="G22" s="6">
        <v>60</v>
      </c>
      <c r="H22" s="31">
        <v>147.30000000000001</v>
      </c>
      <c r="I22" s="34">
        <v>21</v>
      </c>
      <c r="J22" s="34">
        <v>38</v>
      </c>
      <c r="K22" s="34">
        <v>12.3</v>
      </c>
      <c r="L22" s="34">
        <v>39</v>
      </c>
      <c r="M22" s="34">
        <v>1.1000000000000001</v>
      </c>
      <c r="N22" s="34">
        <v>0</v>
      </c>
      <c r="O22" s="35">
        <v>0.12</v>
      </c>
      <c r="P22" s="34">
        <v>0.1</v>
      </c>
      <c r="Q22" s="6" t="s">
        <v>13</v>
      </c>
    </row>
    <row r="23" spans="1:17" ht="18" x14ac:dyDescent="0.35">
      <c r="A23" s="18" t="s">
        <v>16</v>
      </c>
      <c r="B23" s="18"/>
      <c r="C23" s="6">
        <v>20</v>
      </c>
      <c r="D23" s="6">
        <v>1.0900000000000001</v>
      </c>
      <c r="E23" s="6">
        <v>0.2</v>
      </c>
      <c r="F23" s="6">
        <v>7.4</v>
      </c>
      <c r="G23" s="6">
        <v>36</v>
      </c>
      <c r="H23" s="31">
        <v>120.6</v>
      </c>
      <c r="I23" s="34">
        <v>33.33</v>
      </c>
      <c r="J23" s="34">
        <v>14.66</v>
      </c>
      <c r="K23" s="34">
        <v>8</v>
      </c>
      <c r="L23" s="34">
        <v>25.33</v>
      </c>
      <c r="M23" s="34">
        <v>0.56000000000000005</v>
      </c>
      <c r="N23" s="34">
        <v>0</v>
      </c>
      <c r="O23" s="36">
        <v>0.08</v>
      </c>
      <c r="P23" s="34">
        <v>0.13</v>
      </c>
      <c r="Q23" s="6" t="s">
        <v>13</v>
      </c>
    </row>
    <row r="24" spans="1:17" ht="18" x14ac:dyDescent="0.35">
      <c r="A24" s="18" t="s">
        <v>15</v>
      </c>
      <c r="B24" s="18"/>
      <c r="C24" s="6">
        <v>100</v>
      </c>
      <c r="D24" s="6">
        <v>0.4</v>
      </c>
      <c r="E24" s="6">
        <v>0.3</v>
      </c>
      <c r="F24" s="6">
        <v>10.3</v>
      </c>
      <c r="G24" s="6">
        <v>47</v>
      </c>
      <c r="H24" s="31">
        <v>14</v>
      </c>
      <c r="I24" s="34">
        <v>155</v>
      </c>
      <c r="J24" s="34">
        <v>19</v>
      </c>
      <c r="K24" s="34">
        <v>12</v>
      </c>
      <c r="L24" s="34">
        <v>16</v>
      </c>
      <c r="M24" s="34">
        <v>2.2999999999999998</v>
      </c>
      <c r="N24" s="34">
        <v>0</v>
      </c>
      <c r="O24" s="36">
        <v>0.02</v>
      </c>
      <c r="P24" s="34">
        <v>5</v>
      </c>
      <c r="Q24" s="6">
        <v>338</v>
      </c>
    </row>
    <row r="25" spans="1:17" ht="17.399999999999999" x14ac:dyDescent="0.3">
      <c r="A25" s="12" t="s">
        <v>9</v>
      </c>
      <c r="B25" s="43"/>
      <c r="C25" s="11">
        <v>870</v>
      </c>
      <c r="D25" s="11">
        <f>SUM(D17:D24)</f>
        <v>25.35</v>
      </c>
      <c r="E25" s="11">
        <f>SUM(E17:E24)</f>
        <v>16.010000000000002</v>
      </c>
      <c r="F25" s="11">
        <f>SUM(F17:F24)</f>
        <v>114.74</v>
      </c>
      <c r="G25" s="11">
        <f>SUM(G17:G24)</f>
        <v>711.1</v>
      </c>
      <c r="H25" s="26">
        <f>SUM(H17:H24)</f>
        <v>2457.6000000000004</v>
      </c>
      <c r="I25" s="26">
        <f t="shared" ref="I25:P25" si="2">SUM(I17:I24)</f>
        <v>1293.9599999999998</v>
      </c>
      <c r="J25" s="26">
        <f t="shared" si="2"/>
        <v>192.82999999999998</v>
      </c>
      <c r="K25" s="26">
        <f t="shared" si="2"/>
        <v>119.49</v>
      </c>
      <c r="L25" s="26">
        <f t="shared" si="2"/>
        <v>489.16999999999996</v>
      </c>
      <c r="M25" s="26">
        <f t="shared" si="2"/>
        <v>9.73</v>
      </c>
      <c r="N25" s="26">
        <f t="shared" si="2"/>
        <v>46</v>
      </c>
      <c r="O25" s="26">
        <f t="shared" si="2"/>
        <v>0.39400000000000002</v>
      </c>
      <c r="P25" s="26">
        <f t="shared" si="2"/>
        <v>19.48</v>
      </c>
      <c r="Q25" s="32"/>
    </row>
    <row r="26" spans="1:17" ht="17.399999999999999" x14ac:dyDescent="0.3">
      <c r="A26" s="236" t="s">
        <v>23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8"/>
    </row>
    <row r="27" spans="1:17" ht="18" x14ac:dyDescent="0.35">
      <c r="A27" s="13" t="s">
        <v>24</v>
      </c>
      <c r="B27" s="13"/>
      <c r="C27" s="8">
        <v>100</v>
      </c>
      <c r="D27" s="14">
        <v>7.1</v>
      </c>
      <c r="E27" s="14">
        <v>14.8</v>
      </c>
      <c r="F27" s="14">
        <v>56.1</v>
      </c>
      <c r="G27" s="8">
        <v>388</v>
      </c>
      <c r="H27" s="45">
        <v>211.6</v>
      </c>
      <c r="I27" s="40">
        <v>98.8</v>
      </c>
      <c r="J27" s="40">
        <v>18.600000000000001</v>
      </c>
      <c r="K27" s="40">
        <v>26.2</v>
      </c>
      <c r="L27" s="40">
        <v>64.2</v>
      </c>
      <c r="M27" s="40">
        <v>1.2</v>
      </c>
      <c r="N27" s="40">
        <v>0</v>
      </c>
      <c r="O27" s="40">
        <v>0.12</v>
      </c>
      <c r="P27" s="40">
        <v>0</v>
      </c>
      <c r="Q27" s="8">
        <v>770</v>
      </c>
    </row>
    <row r="28" spans="1:17" ht="18" x14ac:dyDescent="0.35">
      <c r="A28" s="13" t="s">
        <v>25</v>
      </c>
      <c r="B28" s="13"/>
      <c r="C28" s="14">
        <v>200</v>
      </c>
      <c r="D28" s="8">
        <v>0.2</v>
      </c>
      <c r="E28" s="8">
        <v>0</v>
      </c>
      <c r="F28" s="8">
        <v>15</v>
      </c>
      <c r="G28" s="8">
        <v>58</v>
      </c>
      <c r="H28" s="10">
        <v>0.16</v>
      </c>
      <c r="I28" s="10">
        <v>12</v>
      </c>
      <c r="J28" s="10">
        <v>1</v>
      </c>
      <c r="K28" s="10">
        <v>0</v>
      </c>
      <c r="L28" s="10">
        <v>31</v>
      </c>
      <c r="M28" s="10">
        <v>0</v>
      </c>
      <c r="N28" s="10">
        <v>0</v>
      </c>
      <c r="O28" s="10">
        <v>0</v>
      </c>
      <c r="P28" s="10">
        <v>1.8</v>
      </c>
      <c r="Q28" s="14">
        <v>685</v>
      </c>
    </row>
    <row r="29" spans="1:17" ht="17.399999999999999" x14ac:dyDescent="0.3">
      <c r="A29" s="19" t="s">
        <v>36</v>
      </c>
      <c r="B29" s="19"/>
      <c r="C29" s="11">
        <f t="shared" ref="C29:H29" si="3">SUM(C27:C28)</f>
        <v>300</v>
      </c>
      <c r="D29" s="11">
        <f t="shared" si="3"/>
        <v>7.3</v>
      </c>
      <c r="E29" s="11">
        <f t="shared" si="3"/>
        <v>14.8</v>
      </c>
      <c r="F29" s="11">
        <f t="shared" si="3"/>
        <v>71.099999999999994</v>
      </c>
      <c r="G29" s="11">
        <f t="shared" si="3"/>
        <v>446</v>
      </c>
      <c r="H29" s="26">
        <f t="shared" si="3"/>
        <v>211.76</v>
      </c>
      <c r="I29" s="26">
        <f t="shared" ref="I29:P29" si="4">SUM(I27:I28)</f>
        <v>110.8</v>
      </c>
      <c r="J29" s="26">
        <f t="shared" si="4"/>
        <v>19.600000000000001</v>
      </c>
      <c r="K29" s="26">
        <f t="shared" si="4"/>
        <v>26.2</v>
      </c>
      <c r="L29" s="26">
        <f t="shared" si="4"/>
        <v>95.2</v>
      </c>
      <c r="M29" s="26">
        <f t="shared" si="4"/>
        <v>1.2</v>
      </c>
      <c r="N29" s="26">
        <f t="shared" si="4"/>
        <v>0</v>
      </c>
      <c r="O29" s="26">
        <f t="shared" si="4"/>
        <v>0.12</v>
      </c>
      <c r="P29" s="26">
        <f t="shared" si="4"/>
        <v>1.8</v>
      </c>
      <c r="Q29" s="32"/>
    </row>
    <row r="30" spans="1:17" ht="17.399999999999999" x14ac:dyDescent="0.3">
      <c r="A30" s="12" t="s">
        <v>4</v>
      </c>
      <c r="B30" s="43"/>
      <c r="C30" s="11">
        <f>C29+C25+C15</f>
        <v>1735</v>
      </c>
      <c r="D30" s="11">
        <f>D29+D25+D15</f>
        <v>48.28</v>
      </c>
      <c r="E30" s="11">
        <f>E29+E25+E15</f>
        <v>55.480000000000004</v>
      </c>
      <c r="F30" s="11">
        <f>F29+F25+F15</f>
        <v>268.34999999999997</v>
      </c>
      <c r="G30" s="11">
        <f>G29+G25+G15</f>
        <v>1772.1</v>
      </c>
      <c r="H30" s="24">
        <f>H15+H25+H29</f>
        <v>3334.3</v>
      </c>
      <c r="I30" s="26">
        <f t="shared" ref="I30:P30" si="5">I15+I25+I29</f>
        <v>2045.8999999999999</v>
      </c>
      <c r="J30" s="26">
        <f t="shared" si="5"/>
        <v>664.05000000000007</v>
      </c>
      <c r="K30" s="26">
        <f t="shared" si="5"/>
        <v>264.20999999999998</v>
      </c>
      <c r="L30" s="26">
        <f t="shared" si="5"/>
        <v>1065.1500000000001</v>
      </c>
      <c r="M30" s="26">
        <f t="shared" si="5"/>
        <v>14.71</v>
      </c>
      <c r="N30" s="26">
        <f t="shared" si="5"/>
        <v>170.8</v>
      </c>
      <c r="O30" s="26">
        <f t="shared" si="5"/>
        <v>1.044</v>
      </c>
      <c r="P30" s="26">
        <f t="shared" si="5"/>
        <v>24.07</v>
      </c>
      <c r="Q30" s="32"/>
    </row>
  </sheetData>
  <mergeCells count="12">
    <mergeCell ref="Q5:Q7"/>
    <mergeCell ref="A26:Q26"/>
    <mergeCell ref="A16:Q16"/>
    <mergeCell ref="A8:Q8"/>
    <mergeCell ref="A1:H1"/>
    <mergeCell ref="A2:H2"/>
    <mergeCell ref="A3:H3"/>
    <mergeCell ref="A5:A6"/>
    <mergeCell ref="C5:C6"/>
    <mergeCell ref="D5:G5"/>
    <mergeCell ref="H5:P5"/>
    <mergeCell ref="B5:B6"/>
  </mergeCells>
  <pageMargins left="1.1866666666666668" right="0.5284375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workbookViewId="0">
      <selection activeCell="J16" sqref="J16"/>
    </sheetView>
  </sheetViews>
  <sheetFormatPr defaultRowHeight="13.2" x14ac:dyDescent="0.25"/>
  <cols>
    <col min="1" max="1" width="6.109375" customWidth="1"/>
    <col min="2" max="2" width="16.6640625" customWidth="1"/>
    <col min="3" max="3" width="14.109375" customWidth="1"/>
    <col min="4" max="4" width="13.33203125" customWidth="1"/>
    <col min="5" max="5" width="14.6640625" customWidth="1"/>
    <col min="6" max="6" width="13.6640625" customWidth="1"/>
  </cols>
  <sheetData>
    <row r="1" spans="2:15" ht="17.399999999999999" x14ac:dyDescent="0.3">
      <c r="B1" s="239" t="s">
        <v>50</v>
      </c>
      <c r="C1" s="239"/>
      <c r="D1" s="239"/>
      <c r="E1" s="239"/>
      <c r="F1" s="239"/>
    </row>
    <row r="2" spans="2:15" ht="18" x14ac:dyDescent="0.35">
      <c r="B2" s="20"/>
      <c r="C2" s="20"/>
      <c r="D2" s="20"/>
      <c r="E2" s="20"/>
      <c r="F2" s="20"/>
    </row>
    <row r="3" spans="2:15" ht="17.399999999999999" x14ac:dyDescent="0.25">
      <c r="B3" s="240" t="s">
        <v>51</v>
      </c>
      <c r="C3" s="242" t="s">
        <v>52</v>
      </c>
      <c r="D3" s="243"/>
      <c r="E3" s="243"/>
      <c r="F3" s="244"/>
      <c r="G3" s="207" t="s">
        <v>74</v>
      </c>
      <c r="H3" s="207"/>
      <c r="I3" s="207"/>
      <c r="J3" s="207"/>
      <c r="K3" s="207"/>
      <c r="L3" s="207"/>
      <c r="M3" s="207"/>
      <c r="N3" s="207"/>
      <c r="O3" s="207"/>
    </row>
    <row r="4" spans="2:15" ht="34.799999999999997" x14ac:dyDescent="0.25">
      <c r="B4" s="241"/>
      <c r="C4" s="21" t="s">
        <v>53</v>
      </c>
      <c r="D4" s="21" t="s">
        <v>54</v>
      </c>
      <c r="E4" s="22" t="s">
        <v>55</v>
      </c>
      <c r="F4" s="21" t="s">
        <v>0</v>
      </c>
      <c r="G4" s="27" t="s">
        <v>78</v>
      </c>
      <c r="H4" s="27" t="s">
        <v>75</v>
      </c>
      <c r="I4" s="27" t="s">
        <v>77</v>
      </c>
      <c r="J4" s="27" t="s">
        <v>76</v>
      </c>
      <c r="K4" s="27" t="s">
        <v>79</v>
      </c>
      <c r="L4" s="27" t="s">
        <v>80</v>
      </c>
      <c r="M4" s="27" t="s">
        <v>84</v>
      </c>
      <c r="N4" s="27" t="s">
        <v>81</v>
      </c>
      <c r="O4" s="27" t="s">
        <v>82</v>
      </c>
    </row>
    <row r="5" spans="2:15" ht="18" x14ac:dyDescent="0.3">
      <c r="B5" s="23" t="s">
        <v>56</v>
      </c>
      <c r="C5" s="10">
        <f>'1'!D41</f>
        <v>0</v>
      </c>
      <c r="D5" s="10">
        <f>'1'!E41</f>
        <v>0</v>
      </c>
      <c r="E5" s="10">
        <f>'1'!F41</f>
        <v>0</v>
      </c>
      <c r="F5" s="10">
        <f>'1'!G41</f>
        <v>0</v>
      </c>
      <c r="G5" s="10">
        <f>'1'!H41</f>
        <v>0</v>
      </c>
      <c r="H5" s="10">
        <f>'1'!I41</f>
        <v>0</v>
      </c>
      <c r="I5" s="10">
        <f>'1'!J41</f>
        <v>0</v>
      </c>
      <c r="J5" s="10">
        <f>'1'!K41</f>
        <v>0</v>
      </c>
      <c r="K5" s="10">
        <f>'1'!L41</f>
        <v>0</v>
      </c>
      <c r="L5" s="10">
        <f>'1'!M41</f>
        <v>0</v>
      </c>
      <c r="M5" s="10">
        <f>'1'!N41</f>
        <v>0</v>
      </c>
      <c r="N5" s="10">
        <f>'1'!O41</f>
        <v>0</v>
      </c>
      <c r="O5" s="10">
        <f>'1'!P41</f>
        <v>0</v>
      </c>
    </row>
    <row r="6" spans="2:15" ht="18" x14ac:dyDescent="0.3">
      <c r="B6" s="23" t="s">
        <v>57</v>
      </c>
      <c r="C6" s="30">
        <f>'2'!D33</f>
        <v>0</v>
      </c>
      <c r="D6" s="30">
        <f>'2'!E33</f>
        <v>0</v>
      </c>
      <c r="E6" s="30">
        <f>'2'!F33</f>
        <v>0</v>
      </c>
      <c r="F6" s="30">
        <f>'2'!G33</f>
        <v>0</v>
      </c>
      <c r="G6" s="30">
        <f>'2'!H33</f>
        <v>0</v>
      </c>
      <c r="H6" s="30">
        <f>'2'!I33</f>
        <v>0</v>
      </c>
      <c r="I6" s="30">
        <f>'2'!J33</f>
        <v>0</v>
      </c>
      <c r="J6" s="30">
        <f>'2'!K33</f>
        <v>0</v>
      </c>
      <c r="K6" s="30">
        <f>'2'!L33</f>
        <v>0</v>
      </c>
      <c r="L6" s="30">
        <f>'2'!M33</f>
        <v>0</v>
      </c>
      <c r="M6" s="30">
        <f>'2'!N33</f>
        <v>0</v>
      </c>
      <c r="N6" s="30">
        <f>'2'!O33</f>
        <v>0</v>
      </c>
      <c r="O6" s="30">
        <f>'2'!P33</f>
        <v>0</v>
      </c>
    </row>
    <row r="7" spans="2:15" ht="18" x14ac:dyDescent="0.3">
      <c r="B7" s="23" t="s">
        <v>58</v>
      </c>
      <c r="C7" s="30">
        <f>'3'!D28</f>
        <v>0</v>
      </c>
      <c r="D7" s="30">
        <f>'3'!E28</f>
        <v>0</v>
      </c>
      <c r="E7" s="30">
        <f>'3'!F28</f>
        <v>0</v>
      </c>
      <c r="F7" s="30">
        <f>'3'!G28</f>
        <v>0</v>
      </c>
      <c r="G7" s="30">
        <f>'3'!H28</f>
        <v>0</v>
      </c>
      <c r="H7" s="30">
        <f>'3'!I28</f>
        <v>0</v>
      </c>
      <c r="I7" s="30">
        <f>'3'!J28</f>
        <v>0</v>
      </c>
      <c r="J7" s="30">
        <f>'3'!K28</f>
        <v>0</v>
      </c>
      <c r="K7" s="30">
        <f>'3'!L28</f>
        <v>0</v>
      </c>
      <c r="L7" s="30">
        <f>'3'!M28</f>
        <v>0</v>
      </c>
      <c r="M7" s="30">
        <f>'3'!N28</f>
        <v>0</v>
      </c>
      <c r="N7" s="30">
        <f>'3'!O28</f>
        <v>0</v>
      </c>
      <c r="O7" s="30">
        <f>'3'!P28</f>
        <v>0</v>
      </c>
    </row>
    <row r="8" spans="2:15" ht="18" x14ac:dyDescent="0.3">
      <c r="B8" s="23" t="s">
        <v>59</v>
      </c>
      <c r="C8" s="30" t="e">
        <f>'4'!#REF!</f>
        <v>#REF!</v>
      </c>
      <c r="D8" s="30" t="e">
        <f>'4'!#REF!</f>
        <v>#REF!</v>
      </c>
      <c r="E8" s="30" t="e">
        <f>'4'!#REF!</f>
        <v>#REF!</v>
      </c>
      <c r="F8" s="30" t="e">
        <f>'4'!#REF!</f>
        <v>#REF!</v>
      </c>
      <c r="G8" s="30" t="e">
        <f>'4'!#REF!</f>
        <v>#REF!</v>
      </c>
      <c r="H8" s="30" t="e">
        <f>'4'!#REF!</f>
        <v>#REF!</v>
      </c>
      <c r="I8" s="30" t="e">
        <f>'4'!#REF!</f>
        <v>#REF!</v>
      </c>
      <c r="J8" s="30" t="e">
        <f>'4'!#REF!</f>
        <v>#REF!</v>
      </c>
      <c r="K8" s="30" t="e">
        <f>'4'!#REF!</f>
        <v>#REF!</v>
      </c>
      <c r="L8" s="30" t="e">
        <f>'4'!#REF!</f>
        <v>#REF!</v>
      </c>
      <c r="M8" s="30" t="e">
        <f>'4'!#REF!</f>
        <v>#REF!</v>
      </c>
      <c r="N8" s="30" t="e">
        <f>'4'!#REF!</f>
        <v>#REF!</v>
      </c>
      <c r="O8" s="30" t="e">
        <f>'4'!#REF!</f>
        <v>#REF!</v>
      </c>
    </row>
    <row r="9" spans="2:15" ht="18" x14ac:dyDescent="0.3">
      <c r="B9" s="23" t="s">
        <v>60</v>
      </c>
      <c r="C9" s="30">
        <f>'5'!D31</f>
        <v>0</v>
      </c>
      <c r="D9" s="30">
        <f>'5'!E31</f>
        <v>0</v>
      </c>
      <c r="E9" s="30">
        <f>'5'!F31</f>
        <v>0</v>
      </c>
      <c r="F9" s="30">
        <f>'5'!G31</f>
        <v>0</v>
      </c>
      <c r="G9" s="30">
        <f>'5'!H31</f>
        <v>0</v>
      </c>
      <c r="H9" s="30">
        <f>'5'!I31</f>
        <v>0</v>
      </c>
      <c r="I9" s="30">
        <f>'5'!J31</f>
        <v>0</v>
      </c>
      <c r="J9" s="30">
        <f>'5'!K31</f>
        <v>0</v>
      </c>
      <c r="K9" s="30">
        <f>'5'!L31</f>
        <v>0</v>
      </c>
      <c r="L9" s="30">
        <f>'5'!M31</f>
        <v>0</v>
      </c>
      <c r="M9" s="30">
        <f>'5'!N31</f>
        <v>0</v>
      </c>
      <c r="N9" s="30">
        <f>'5'!O31</f>
        <v>0</v>
      </c>
      <c r="O9" s="30">
        <f>'5'!P31</f>
        <v>0</v>
      </c>
    </row>
    <row r="10" spans="2:15" ht="18" x14ac:dyDescent="0.3">
      <c r="B10" s="23" t="s">
        <v>61</v>
      </c>
      <c r="C10" s="30">
        <f>'6'!D31</f>
        <v>0</v>
      </c>
      <c r="D10" s="30">
        <f>'6'!E31</f>
        <v>0</v>
      </c>
      <c r="E10" s="30">
        <f>'6'!F31</f>
        <v>0</v>
      </c>
      <c r="F10" s="30">
        <f>'6'!G31</f>
        <v>0</v>
      </c>
      <c r="G10" s="30">
        <f>'6'!H31</f>
        <v>0</v>
      </c>
      <c r="H10" s="30">
        <f>'6'!I31</f>
        <v>0</v>
      </c>
      <c r="I10" s="30">
        <f>'6'!J31</f>
        <v>0</v>
      </c>
      <c r="J10" s="30">
        <f>'6'!K31</f>
        <v>0</v>
      </c>
      <c r="K10" s="30">
        <f>'6'!L31</f>
        <v>0</v>
      </c>
      <c r="L10" s="30">
        <f>'6'!M31</f>
        <v>0</v>
      </c>
      <c r="M10" s="30">
        <f>'6'!N31</f>
        <v>0</v>
      </c>
      <c r="N10" s="30">
        <f>'6'!O31</f>
        <v>0</v>
      </c>
      <c r="O10" s="30">
        <f>'6'!P31</f>
        <v>0</v>
      </c>
    </row>
    <row r="11" spans="2:15" ht="18" x14ac:dyDescent="0.3">
      <c r="B11" s="23" t="s">
        <v>62</v>
      </c>
      <c r="C11" s="30">
        <f>'7'!D31</f>
        <v>0</v>
      </c>
      <c r="D11" s="30">
        <f>'7'!E31</f>
        <v>0</v>
      </c>
      <c r="E11" s="30">
        <f>'7'!F31</f>
        <v>0</v>
      </c>
      <c r="F11" s="30">
        <f>'7'!G31</f>
        <v>0</v>
      </c>
      <c r="G11" s="30">
        <f>'7'!H31</f>
        <v>0</v>
      </c>
      <c r="H11" s="30">
        <f>'7'!I31</f>
        <v>0</v>
      </c>
      <c r="I11" s="30">
        <f>'7'!J31</f>
        <v>0</v>
      </c>
      <c r="J11" s="30">
        <f>'7'!K31</f>
        <v>0</v>
      </c>
      <c r="K11" s="30">
        <f>'7'!L31</f>
        <v>0</v>
      </c>
      <c r="L11" s="30">
        <f>'7'!M31</f>
        <v>0</v>
      </c>
      <c r="M11" s="30">
        <f>'7'!N31</f>
        <v>0</v>
      </c>
      <c r="N11" s="30">
        <f>'7'!O31</f>
        <v>0</v>
      </c>
      <c r="O11" s="30">
        <f>'7'!P31</f>
        <v>0</v>
      </c>
    </row>
    <row r="12" spans="2:15" ht="18" x14ac:dyDescent="0.3">
      <c r="B12" s="23" t="s">
        <v>63</v>
      </c>
      <c r="C12" s="30" t="e">
        <f>'8'!#REF!</f>
        <v>#REF!</v>
      </c>
      <c r="D12" s="30" t="e">
        <f>'8'!#REF!</f>
        <v>#REF!</v>
      </c>
      <c r="E12" s="30" t="e">
        <f>'8'!#REF!</f>
        <v>#REF!</v>
      </c>
      <c r="F12" s="30" t="e">
        <f>'8'!#REF!</f>
        <v>#REF!</v>
      </c>
      <c r="G12" s="30" t="e">
        <f>'8'!#REF!</f>
        <v>#REF!</v>
      </c>
      <c r="H12" s="30" t="e">
        <f>'8'!#REF!</f>
        <v>#REF!</v>
      </c>
      <c r="I12" s="30" t="e">
        <f>'8'!#REF!</f>
        <v>#REF!</v>
      </c>
      <c r="J12" s="30" t="e">
        <f>'8'!#REF!</f>
        <v>#REF!</v>
      </c>
      <c r="K12" s="30" t="e">
        <f>'8'!#REF!</f>
        <v>#REF!</v>
      </c>
      <c r="L12" s="30" t="e">
        <f>'8'!#REF!</f>
        <v>#REF!</v>
      </c>
      <c r="M12" s="30" t="e">
        <f>'8'!#REF!</f>
        <v>#REF!</v>
      </c>
      <c r="N12" s="30" t="e">
        <f>'8'!#REF!</f>
        <v>#REF!</v>
      </c>
      <c r="O12" s="30" t="e">
        <f>'8'!#REF!</f>
        <v>#REF!</v>
      </c>
    </row>
    <row r="13" spans="2:15" ht="18" x14ac:dyDescent="0.3">
      <c r="B13" s="23" t="s">
        <v>64</v>
      </c>
      <c r="C13" s="30">
        <f>'9'!D30</f>
        <v>0</v>
      </c>
      <c r="D13" s="30">
        <f>'9'!E30</f>
        <v>0</v>
      </c>
      <c r="E13" s="30">
        <f>'9'!F30</f>
        <v>0</v>
      </c>
      <c r="F13" s="30">
        <f>'9'!G30</f>
        <v>0</v>
      </c>
      <c r="G13" s="30">
        <f>'9'!H30</f>
        <v>0</v>
      </c>
      <c r="H13" s="30">
        <f>'9'!I30</f>
        <v>0</v>
      </c>
      <c r="I13" s="30">
        <f>'9'!J30</f>
        <v>0</v>
      </c>
      <c r="J13" s="30">
        <f>'9'!K30</f>
        <v>0</v>
      </c>
      <c r="K13" s="30">
        <f>'9'!L30</f>
        <v>0</v>
      </c>
      <c r="L13" s="30">
        <f>'9'!M30</f>
        <v>0</v>
      </c>
      <c r="M13" s="30">
        <f>'9'!N30</f>
        <v>0</v>
      </c>
      <c r="N13" s="30">
        <f>'9'!O30</f>
        <v>0</v>
      </c>
      <c r="O13" s="30">
        <f>'9'!P30</f>
        <v>0</v>
      </c>
    </row>
    <row r="14" spans="2:15" ht="18" x14ac:dyDescent="0.3">
      <c r="B14" s="23" t="s">
        <v>65</v>
      </c>
      <c r="C14" s="30">
        <f>'10'!D31</f>
        <v>0</v>
      </c>
      <c r="D14" s="30">
        <f>'10'!E31</f>
        <v>0</v>
      </c>
      <c r="E14" s="30">
        <f>'10'!F31</f>
        <v>0</v>
      </c>
      <c r="F14" s="30">
        <f>'10'!G31</f>
        <v>0</v>
      </c>
      <c r="G14" s="30">
        <f>'10'!H31</f>
        <v>0</v>
      </c>
      <c r="H14" s="30">
        <f>'10'!I31</f>
        <v>0</v>
      </c>
      <c r="I14" s="30">
        <f>'10'!J31</f>
        <v>0</v>
      </c>
      <c r="J14" s="30">
        <f>'10'!K31</f>
        <v>0</v>
      </c>
      <c r="K14" s="30">
        <f>'10'!L31</f>
        <v>0</v>
      </c>
      <c r="L14" s="30">
        <f>'10'!M31</f>
        <v>0</v>
      </c>
      <c r="M14" s="30">
        <f>'10'!N31</f>
        <v>0</v>
      </c>
      <c r="N14" s="30">
        <f>'10'!O31</f>
        <v>0</v>
      </c>
      <c r="O14" s="30">
        <f>'10'!P31</f>
        <v>0</v>
      </c>
    </row>
    <row r="15" spans="2:15" ht="18" x14ac:dyDescent="0.3">
      <c r="B15" s="23" t="s">
        <v>66</v>
      </c>
      <c r="C15" s="30">
        <f>'11'!D30</f>
        <v>60.160000000000004</v>
      </c>
      <c r="D15" s="30">
        <f>'11'!E30</f>
        <v>76.25</v>
      </c>
      <c r="E15" s="30">
        <f>'11'!F30</f>
        <v>241.95</v>
      </c>
      <c r="F15" s="30">
        <f>'11'!G30</f>
        <v>1907.0500000000002</v>
      </c>
      <c r="G15" s="30">
        <f>'11'!H30</f>
        <v>2758.84</v>
      </c>
      <c r="H15" s="30">
        <f>'11'!I30</f>
        <v>2349.6</v>
      </c>
      <c r="I15" s="30">
        <f>'11'!J30</f>
        <v>841.76</v>
      </c>
      <c r="J15" s="30">
        <f>'11'!K30</f>
        <v>225.60999999999999</v>
      </c>
      <c r="K15" s="30">
        <f>'11'!L30</f>
        <v>1100.9100000000001</v>
      </c>
      <c r="L15" s="30">
        <f>'11'!M30</f>
        <v>14.04</v>
      </c>
      <c r="M15" s="30">
        <f>'11'!N30</f>
        <v>252.25</v>
      </c>
      <c r="N15" s="30">
        <f>'11'!O30</f>
        <v>0.97099999999999997</v>
      </c>
      <c r="O15" s="30">
        <f>'11'!P30</f>
        <v>62.16</v>
      </c>
    </row>
    <row r="16" spans="2:15" ht="18" x14ac:dyDescent="0.3">
      <c r="B16" s="23" t="s">
        <v>67</v>
      </c>
      <c r="C16" s="30">
        <f>'12'!D30</f>
        <v>48.28</v>
      </c>
      <c r="D16" s="30">
        <f>'12'!E30</f>
        <v>55.480000000000004</v>
      </c>
      <c r="E16" s="30">
        <f>'12'!F30</f>
        <v>268.34999999999997</v>
      </c>
      <c r="F16" s="30">
        <f>'12'!G30</f>
        <v>1772.1</v>
      </c>
      <c r="G16" s="30">
        <f>'12'!H30</f>
        <v>3334.3</v>
      </c>
      <c r="H16" s="30">
        <f>'12'!I30</f>
        <v>2045.8999999999999</v>
      </c>
      <c r="I16" s="30">
        <f>'12'!J30</f>
        <v>664.05000000000007</v>
      </c>
      <c r="J16" s="30">
        <f>'12'!K30</f>
        <v>264.20999999999998</v>
      </c>
      <c r="K16" s="30">
        <f>'12'!L30</f>
        <v>1065.1500000000001</v>
      </c>
      <c r="L16" s="30">
        <f>'12'!M30</f>
        <v>14.71</v>
      </c>
      <c r="M16" s="30">
        <f>'12'!N30</f>
        <v>170.8</v>
      </c>
      <c r="N16" s="30">
        <f>'12'!O30</f>
        <v>1.044</v>
      </c>
      <c r="O16" s="30">
        <f>'12'!P30</f>
        <v>24.07</v>
      </c>
    </row>
    <row r="17" spans="2:15" ht="34.799999999999997" x14ac:dyDescent="0.25">
      <c r="B17" s="22" t="s">
        <v>68</v>
      </c>
      <c r="C17" s="30" t="e">
        <f>SUM(C5:C16)</f>
        <v>#REF!</v>
      </c>
      <c r="D17" s="30" t="e">
        <f>SUM(D5:D16)</f>
        <v>#REF!</v>
      </c>
      <c r="E17" s="30" t="e">
        <f>SUM(E5:E16)</f>
        <v>#REF!</v>
      </c>
      <c r="F17" s="30" t="e">
        <f>SUM(F5:F16)</f>
        <v>#REF!</v>
      </c>
      <c r="G17" s="30" t="e">
        <f t="shared" ref="G17:O17" si="0">SUM(G5:G16)</f>
        <v>#REF!</v>
      </c>
      <c r="H17" s="30" t="e">
        <f t="shared" si="0"/>
        <v>#REF!</v>
      </c>
      <c r="I17" s="30" t="e">
        <f t="shared" si="0"/>
        <v>#REF!</v>
      </c>
      <c r="J17" s="30" t="e">
        <f t="shared" si="0"/>
        <v>#REF!</v>
      </c>
      <c r="K17" s="30" t="e">
        <f t="shared" si="0"/>
        <v>#REF!</v>
      </c>
      <c r="L17" s="30" t="e">
        <f t="shared" si="0"/>
        <v>#REF!</v>
      </c>
      <c r="M17" s="30" t="e">
        <f t="shared" si="0"/>
        <v>#REF!</v>
      </c>
      <c r="N17" s="30" t="e">
        <f t="shared" si="0"/>
        <v>#REF!</v>
      </c>
      <c r="O17" s="30" t="e">
        <f t="shared" si="0"/>
        <v>#REF!</v>
      </c>
    </row>
    <row r="18" spans="2:15" ht="52.2" x14ac:dyDescent="0.25">
      <c r="B18" s="22" t="s">
        <v>69</v>
      </c>
      <c r="C18" s="30" t="e">
        <f>C17/12</f>
        <v>#REF!</v>
      </c>
      <c r="D18" s="30" t="e">
        <f>D17/12</f>
        <v>#REF!</v>
      </c>
      <c r="E18" s="30" t="e">
        <f t="shared" ref="E18:O18" si="1">E17/12</f>
        <v>#REF!</v>
      </c>
      <c r="F18" s="30" t="e">
        <f t="shared" si="1"/>
        <v>#REF!</v>
      </c>
      <c r="G18" s="30" t="e">
        <f t="shared" si="1"/>
        <v>#REF!</v>
      </c>
      <c r="H18" s="30" t="e">
        <f t="shared" si="1"/>
        <v>#REF!</v>
      </c>
      <c r="I18" s="30" t="e">
        <f t="shared" si="1"/>
        <v>#REF!</v>
      </c>
      <c r="J18" s="30" t="e">
        <f t="shared" si="1"/>
        <v>#REF!</v>
      </c>
      <c r="K18" s="30" t="e">
        <f t="shared" si="1"/>
        <v>#REF!</v>
      </c>
      <c r="L18" s="30" t="e">
        <f t="shared" si="1"/>
        <v>#REF!</v>
      </c>
      <c r="M18" s="30" t="e">
        <f t="shared" si="1"/>
        <v>#REF!</v>
      </c>
      <c r="N18" s="30" t="e">
        <f t="shared" si="1"/>
        <v>#REF!</v>
      </c>
      <c r="O18" s="30" t="e">
        <f t="shared" si="1"/>
        <v>#REF!</v>
      </c>
    </row>
  </sheetData>
  <mergeCells count="4">
    <mergeCell ref="B1:F1"/>
    <mergeCell ref="B3:B4"/>
    <mergeCell ref="C3:F3"/>
    <mergeCell ref="G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topLeftCell="A3" zoomScale="70" zoomScaleNormal="70" zoomScaleSheetLayoutView="70" workbookViewId="0">
      <selection activeCell="A33" sqref="A32:A33"/>
    </sheetView>
  </sheetViews>
  <sheetFormatPr defaultRowHeight="13.2" x14ac:dyDescent="0.25"/>
  <cols>
    <col min="1" max="1" width="52.5546875" customWidth="1"/>
    <col min="2" max="2" width="12" customWidth="1"/>
    <col min="3" max="3" width="13" customWidth="1"/>
    <col min="4" max="4" width="8.88671875" customWidth="1"/>
    <col min="5" max="5" width="10.109375" customWidth="1"/>
    <col min="6" max="6" width="10.6640625" customWidth="1"/>
    <col min="7" max="7" width="12.33203125" customWidth="1"/>
    <col min="8" max="8" width="15.6640625" customWidth="1"/>
    <col min="9" max="9" width="13.33203125" customWidth="1"/>
    <col min="10" max="10" width="10.6640625" customWidth="1"/>
    <col min="11" max="12" width="11.109375" customWidth="1"/>
    <col min="14" max="14" width="11.44140625" customWidth="1"/>
    <col min="15" max="15" width="11.6640625" bestFit="1" customWidth="1"/>
    <col min="16" max="16" width="11.109375" customWidth="1"/>
  </cols>
  <sheetData>
    <row r="1" spans="1:17" ht="17.399999999999999" x14ac:dyDescent="0.3">
      <c r="A1" s="190" t="s">
        <v>88</v>
      </c>
      <c r="B1" s="190"/>
      <c r="C1" s="190"/>
      <c r="D1" s="190"/>
      <c r="E1" s="190"/>
      <c r="F1" s="190"/>
      <c r="G1" s="190"/>
      <c r="H1" s="190"/>
      <c r="L1" s="46" t="s">
        <v>91</v>
      </c>
      <c r="M1" s="46"/>
      <c r="N1" s="46"/>
      <c r="O1" s="46"/>
      <c r="P1" s="47"/>
    </row>
    <row r="2" spans="1:17" ht="17.399999999999999" x14ac:dyDescent="0.3">
      <c r="A2" s="190" t="s">
        <v>89</v>
      </c>
      <c r="B2" s="190"/>
      <c r="C2" s="190"/>
      <c r="D2" s="190"/>
      <c r="E2" s="190"/>
      <c r="F2" s="190"/>
      <c r="G2" s="190"/>
      <c r="H2" s="190"/>
      <c r="L2" s="46" t="s">
        <v>92</v>
      </c>
      <c r="M2" s="46"/>
      <c r="N2" s="46"/>
      <c r="O2" s="46"/>
      <c r="P2" s="47"/>
    </row>
    <row r="3" spans="1:17" ht="17.399999999999999" x14ac:dyDescent="0.3">
      <c r="A3" s="190" t="s">
        <v>90</v>
      </c>
      <c r="B3" s="190"/>
      <c r="C3" s="190"/>
      <c r="D3" s="190"/>
      <c r="E3" s="190"/>
      <c r="F3" s="190"/>
      <c r="G3" s="190"/>
      <c r="H3" s="190"/>
      <c r="L3" s="46" t="s">
        <v>93</v>
      </c>
      <c r="M3" s="46"/>
      <c r="N3" s="46"/>
      <c r="O3" s="46"/>
      <c r="P3" s="47"/>
    </row>
    <row r="4" spans="1:17" ht="22.8" x14ac:dyDescent="0.4">
      <c r="A4" s="3"/>
      <c r="B4" s="3"/>
      <c r="C4" s="3"/>
      <c r="D4" s="4"/>
      <c r="E4" s="4"/>
      <c r="F4" s="48" t="s">
        <v>165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9.75" customHeight="1" x14ac:dyDescent="0.25">
      <c r="A5" s="207" t="s">
        <v>3</v>
      </c>
      <c r="B5" s="211" t="s">
        <v>109</v>
      </c>
      <c r="C5" s="201" t="s">
        <v>85</v>
      </c>
      <c r="D5" s="208"/>
      <c r="E5" s="209"/>
      <c r="F5" s="209"/>
      <c r="G5" s="210"/>
      <c r="H5" s="207" t="s">
        <v>74</v>
      </c>
      <c r="I5" s="207"/>
      <c r="J5" s="207"/>
      <c r="K5" s="207"/>
      <c r="L5" s="207"/>
      <c r="M5" s="207"/>
      <c r="N5" s="207"/>
      <c r="O5" s="207"/>
      <c r="P5" s="207"/>
      <c r="Q5" s="201" t="s">
        <v>83</v>
      </c>
    </row>
    <row r="6" spans="1:17" ht="17.399999999999999" x14ac:dyDescent="0.25">
      <c r="A6" s="207"/>
      <c r="B6" s="212"/>
      <c r="C6" s="203"/>
      <c r="D6" s="44" t="s">
        <v>71</v>
      </c>
      <c r="E6" s="44" t="s">
        <v>72</v>
      </c>
      <c r="F6" s="44" t="s">
        <v>73</v>
      </c>
      <c r="G6" s="44" t="s">
        <v>0</v>
      </c>
      <c r="H6" s="27" t="s">
        <v>78</v>
      </c>
      <c r="I6" s="27" t="s">
        <v>75</v>
      </c>
      <c r="J6" s="27" t="s">
        <v>77</v>
      </c>
      <c r="K6" s="27" t="s">
        <v>76</v>
      </c>
      <c r="L6" s="27" t="s">
        <v>79</v>
      </c>
      <c r="M6" s="27" t="s">
        <v>80</v>
      </c>
      <c r="N6" s="27" t="s">
        <v>84</v>
      </c>
      <c r="O6" s="27" t="s">
        <v>81</v>
      </c>
      <c r="P6" s="27" t="s">
        <v>82</v>
      </c>
      <c r="Q6" s="202"/>
    </row>
    <row r="7" spans="1:17" ht="17.399999999999999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203"/>
    </row>
    <row r="8" spans="1:17" ht="17.399999999999999" x14ac:dyDescent="0.25">
      <c r="A8" s="204" t="s">
        <v>5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</row>
    <row r="9" spans="1:17" ht="22.8" x14ac:dyDescent="0.4">
      <c r="A9" s="153" t="s">
        <v>106</v>
      </c>
      <c r="B9" s="93">
        <v>17.079999999999998</v>
      </c>
      <c r="C9" s="63">
        <v>40</v>
      </c>
      <c r="D9" s="86">
        <v>1.2</v>
      </c>
      <c r="E9" s="86">
        <v>5.4</v>
      </c>
      <c r="F9" s="86">
        <v>0</v>
      </c>
      <c r="G9" s="86">
        <v>57.6</v>
      </c>
      <c r="H9" s="65">
        <v>420</v>
      </c>
      <c r="I9" s="65">
        <v>189</v>
      </c>
      <c r="J9" s="65">
        <v>24.6</v>
      </c>
      <c r="K9" s="65">
        <v>9</v>
      </c>
      <c r="L9" s="65">
        <v>22.2</v>
      </c>
      <c r="M9" s="65">
        <v>0.45</v>
      </c>
      <c r="N9" s="65">
        <v>91.8</v>
      </c>
      <c r="O9" s="65">
        <v>1.2E-2</v>
      </c>
      <c r="P9" s="65">
        <v>4.2</v>
      </c>
      <c r="Q9" s="64">
        <v>101</v>
      </c>
    </row>
    <row r="10" spans="1:17" ht="22.8" x14ac:dyDescent="0.4">
      <c r="A10" s="67" t="s">
        <v>29</v>
      </c>
      <c r="B10" s="126">
        <v>55.26</v>
      </c>
      <c r="C10" s="68">
        <v>100</v>
      </c>
      <c r="D10" s="69">
        <v>14.8</v>
      </c>
      <c r="E10" s="69">
        <v>7.8</v>
      </c>
      <c r="F10" s="69">
        <v>0.36</v>
      </c>
      <c r="G10" s="69">
        <v>129.6</v>
      </c>
      <c r="H10" s="70">
        <v>316.2</v>
      </c>
      <c r="I10" s="74">
        <v>176.2</v>
      </c>
      <c r="J10" s="74">
        <v>56</v>
      </c>
      <c r="K10" s="74">
        <v>20.28</v>
      </c>
      <c r="L10" s="74">
        <v>167</v>
      </c>
      <c r="M10" s="74">
        <v>1.9</v>
      </c>
      <c r="N10" s="74">
        <v>98.2</v>
      </c>
      <c r="O10" s="74">
        <v>0.04</v>
      </c>
      <c r="P10" s="74">
        <v>2.36</v>
      </c>
      <c r="Q10" s="72">
        <v>288</v>
      </c>
    </row>
    <row r="11" spans="1:17" ht="22.8" x14ac:dyDescent="0.4">
      <c r="A11" s="83" t="s">
        <v>116</v>
      </c>
      <c r="B11" s="74">
        <v>19.3</v>
      </c>
      <c r="C11" s="66">
        <v>150</v>
      </c>
      <c r="D11" s="78">
        <v>5.51</v>
      </c>
      <c r="E11" s="78">
        <v>4.51</v>
      </c>
      <c r="F11" s="78">
        <v>26.44</v>
      </c>
      <c r="G11" s="78">
        <v>168.45</v>
      </c>
      <c r="H11" s="79">
        <v>253.4</v>
      </c>
      <c r="I11" s="79">
        <v>37.29</v>
      </c>
      <c r="J11" s="79">
        <v>12.14</v>
      </c>
      <c r="K11" s="79">
        <v>8.14</v>
      </c>
      <c r="L11" s="79">
        <v>37.57</v>
      </c>
      <c r="M11" s="79">
        <v>0.81</v>
      </c>
      <c r="N11" s="79">
        <v>28.57</v>
      </c>
      <c r="O11" s="170">
        <v>5.7000000000000002E-2</v>
      </c>
      <c r="P11" s="79">
        <v>0</v>
      </c>
      <c r="Q11" s="66">
        <v>309</v>
      </c>
    </row>
    <row r="12" spans="1:17" ht="22.8" x14ac:dyDescent="0.4">
      <c r="A12" s="84" t="s">
        <v>11</v>
      </c>
      <c r="B12" s="81">
        <v>1.8</v>
      </c>
      <c r="C12" s="64">
        <v>30</v>
      </c>
      <c r="D12" s="64">
        <v>2.1</v>
      </c>
      <c r="E12" s="64">
        <v>0.3</v>
      </c>
      <c r="F12" s="64">
        <v>12.3</v>
      </c>
      <c r="G12" s="64">
        <v>60</v>
      </c>
      <c r="H12" s="74">
        <v>147.30000000000001</v>
      </c>
      <c r="I12" s="71">
        <v>21</v>
      </c>
      <c r="J12" s="71">
        <v>38</v>
      </c>
      <c r="K12" s="71">
        <v>12.3</v>
      </c>
      <c r="L12" s="71">
        <v>39</v>
      </c>
      <c r="M12" s="71">
        <v>1.1000000000000001</v>
      </c>
      <c r="N12" s="71">
        <v>0</v>
      </c>
      <c r="O12" s="75">
        <v>0.12</v>
      </c>
      <c r="P12" s="71">
        <v>0.1</v>
      </c>
      <c r="Q12" s="66" t="s">
        <v>13</v>
      </c>
    </row>
    <row r="13" spans="1:17" ht="22.8" x14ac:dyDescent="0.4">
      <c r="A13" s="84" t="s">
        <v>16</v>
      </c>
      <c r="B13" s="81">
        <v>1.25</v>
      </c>
      <c r="C13" s="64">
        <v>20</v>
      </c>
      <c r="D13" s="64">
        <v>1.0900000000000001</v>
      </c>
      <c r="E13" s="64">
        <v>0.2</v>
      </c>
      <c r="F13" s="64">
        <v>7.4</v>
      </c>
      <c r="G13" s="64">
        <v>36</v>
      </c>
      <c r="H13" s="74">
        <v>120.6</v>
      </c>
      <c r="I13" s="71">
        <v>33.33</v>
      </c>
      <c r="J13" s="71">
        <v>14.66</v>
      </c>
      <c r="K13" s="71">
        <v>8</v>
      </c>
      <c r="L13" s="71">
        <v>25.33</v>
      </c>
      <c r="M13" s="71">
        <v>0.56000000000000005</v>
      </c>
      <c r="N13" s="71">
        <v>0</v>
      </c>
      <c r="O13" s="80">
        <v>0.08</v>
      </c>
      <c r="P13" s="71">
        <v>0.13</v>
      </c>
      <c r="Q13" s="66" t="s">
        <v>13</v>
      </c>
    </row>
    <row r="14" spans="1:17" ht="22.8" x14ac:dyDescent="0.4">
      <c r="A14" s="73" t="s">
        <v>143</v>
      </c>
      <c r="B14" s="68">
        <v>7.24</v>
      </c>
      <c r="C14" s="66">
        <v>200</v>
      </c>
      <c r="D14" s="66">
        <v>0.66</v>
      </c>
      <c r="E14" s="66">
        <v>0.09</v>
      </c>
      <c r="F14" s="66">
        <v>32</v>
      </c>
      <c r="G14" s="66">
        <v>132.80000000000001</v>
      </c>
      <c r="H14" s="74">
        <v>7.84</v>
      </c>
      <c r="I14" s="71">
        <v>229.8</v>
      </c>
      <c r="J14" s="71">
        <v>32.479999999999997</v>
      </c>
      <c r="K14" s="71">
        <v>17.46</v>
      </c>
      <c r="L14" s="71">
        <v>23.44</v>
      </c>
      <c r="M14" s="71">
        <v>0.7</v>
      </c>
      <c r="N14" s="71">
        <v>0</v>
      </c>
      <c r="O14" s="80">
        <v>1.6E-2</v>
      </c>
      <c r="P14" s="71">
        <v>0.73</v>
      </c>
      <c r="Q14" s="66">
        <v>349</v>
      </c>
    </row>
    <row r="15" spans="1:17" ht="20.399999999999999" x14ac:dyDescent="0.35">
      <c r="C15" s="2"/>
      <c r="D15" s="1"/>
      <c r="E15" s="1"/>
      <c r="F15" s="1"/>
      <c r="G15" s="1"/>
    </row>
    <row r="16" spans="1:17" ht="20.399999999999999" x14ac:dyDescent="0.35">
      <c r="A16" s="165" t="s">
        <v>1</v>
      </c>
      <c r="B16" s="59">
        <f>B9+B10+B11+B12+B13+B14</f>
        <v>101.92999999999999</v>
      </c>
      <c r="C16" s="59">
        <f t="shared" ref="C16:P16" si="0">C9+C10+C11+C12+C13+C14</f>
        <v>540</v>
      </c>
      <c r="D16" s="59">
        <f t="shared" si="0"/>
        <v>25.36</v>
      </c>
      <c r="E16" s="59">
        <f t="shared" si="0"/>
        <v>18.3</v>
      </c>
      <c r="F16" s="59">
        <f t="shared" si="0"/>
        <v>78.5</v>
      </c>
      <c r="G16" s="59">
        <f t="shared" si="0"/>
        <v>584.45000000000005</v>
      </c>
      <c r="H16" s="59">
        <f t="shared" si="0"/>
        <v>1265.3399999999999</v>
      </c>
      <c r="I16" s="59">
        <f t="shared" si="0"/>
        <v>686.62</v>
      </c>
      <c r="J16" s="59">
        <f t="shared" si="0"/>
        <v>177.88</v>
      </c>
      <c r="K16" s="59">
        <f t="shared" si="0"/>
        <v>75.180000000000007</v>
      </c>
      <c r="L16" s="59">
        <f t="shared" si="0"/>
        <v>314.53999999999996</v>
      </c>
      <c r="M16" s="59">
        <f t="shared" si="0"/>
        <v>5.5200000000000005</v>
      </c>
      <c r="N16" s="59">
        <f t="shared" si="0"/>
        <v>218.57</v>
      </c>
      <c r="O16" s="59">
        <f t="shared" si="0"/>
        <v>0.32500000000000001</v>
      </c>
      <c r="P16" s="59">
        <f t="shared" si="0"/>
        <v>7.52</v>
      </c>
      <c r="Q16" s="61"/>
    </row>
    <row r="17" spans="1:18" x14ac:dyDescent="0.25">
      <c r="R17" s="49"/>
    </row>
    <row r="18" spans="1:18" ht="21" x14ac:dyDescent="0.35">
      <c r="A18" s="147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1"/>
    </row>
    <row r="19" spans="1:18" ht="20.399999999999999" x14ac:dyDescent="0.25">
      <c r="A19" s="206" t="s">
        <v>6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5"/>
    </row>
    <row r="20" spans="1:18" ht="20.399999999999999" x14ac:dyDescent="0.25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50"/>
    </row>
    <row r="21" spans="1:18" ht="22.8" x14ac:dyDescent="0.4">
      <c r="A21" s="153" t="s">
        <v>106</v>
      </c>
      <c r="B21" s="93">
        <v>17.079999999999998</v>
      </c>
      <c r="C21" s="63">
        <v>40</v>
      </c>
      <c r="D21" s="86">
        <v>1.2</v>
      </c>
      <c r="E21" s="86">
        <v>5.4</v>
      </c>
      <c r="F21" s="86">
        <v>0</v>
      </c>
      <c r="G21" s="86">
        <v>57.6</v>
      </c>
      <c r="H21" s="65">
        <v>420</v>
      </c>
      <c r="I21" s="65">
        <v>189</v>
      </c>
      <c r="J21" s="65">
        <v>24.6</v>
      </c>
      <c r="K21" s="65">
        <v>9</v>
      </c>
      <c r="L21" s="65">
        <v>22.2</v>
      </c>
      <c r="M21" s="65">
        <v>0.45</v>
      </c>
      <c r="N21" s="65">
        <v>91.8</v>
      </c>
      <c r="O21" s="65">
        <v>1.2E-2</v>
      </c>
      <c r="P21" s="65">
        <v>4.2</v>
      </c>
      <c r="Q21" s="64">
        <v>101</v>
      </c>
    </row>
    <row r="22" spans="1:18" ht="22.8" x14ac:dyDescent="0.4">
      <c r="A22" s="73" t="s">
        <v>152</v>
      </c>
      <c r="B22" s="119">
        <v>19.37</v>
      </c>
      <c r="C22" s="68">
        <v>260</v>
      </c>
      <c r="D22" s="66">
        <v>4.3899999999999997</v>
      </c>
      <c r="E22" s="66">
        <v>4.21</v>
      </c>
      <c r="F22" s="66">
        <v>13.22</v>
      </c>
      <c r="G22" s="66">
        <v>118.6</v>
      </c>
      <c r="H22" s="74">
        <v>473.26</v>
      </c>
      <c r="I22" s="71">
        <v>378.26</v>
      </c>
      <c r="J22" s="71">
        <v>34.14</v>
      </c>
      <c r="K22" s="71">
        <v>28.46</v>
      </c>
      <c r="L22" s="71">
        <v>70.48</v>
      </c>
      <c r="M22" s="71">
        <v>1.64</v>
      </c>
      <c r="N22" s="74">
        <v>0</v>
      </c>
      <c r="O22" s="74">
        <v>0</v>
      </c>
      <c r="P22" s="71">
        <v>4.66</v>
      </c>
      <c r="Q22" s="66">
        <v>102</v>
      </c>
      <c r="R22" s="50"/>
    </row>
    <row r="23" spans="1:18" ht="22.8" x14ac:dyDescent="0.4">
      <c r="A23" s="73" t="s">
        <v>138</v>
      </c>
      <c r="B23" s="66">
        <v>73.69</v>
      </c>
      <c r="C23" s="66">
        <v>187</v>
      </c>
      <c r="D23" s="66">
        <v>18.510000000000002</v>
      </c>
      <c r="E23" s="66">
        <v>20.67</v>
      </c>
      <c r="F23" s="66">
        <v>18.940000000000001</v>
      </c>
      <c r="G23" s="66">
        <v>337.14</v>
      </c>
      <c r="H23" s="64">
        <v>1281.0999999999999</v>
      </c>
      <c r="I23" s="86">
        <v>949.1</v>
      </c>
      <c r="J23" s="86">
        <v>34.86</v>
      </c>
      <c r="K23" s="86">
        <v>48.55</v>
      </c>
      <c r="L23" s="86">
        <v>235.14</v>
      </c>
      <c r="M23" s="86">
        <v>4.41</v>
      </c>
      <c r="N23" s="86">
        <v>0</v>
      </c>
      <c r="O23" s="86">
        <v>0.14000000000000001</v>
      </c>
      <c r="P23" s="86">
        <v>7.73</v>
      </c>
      <c r="Q23" s="66">
        <v>259</v>
      </c>
    </row>
    <row r="24" spans="1:18" ht="22.8" x14ac:dyDescent="0.4">
      <c r="A24" s="84" t="s">
        <v>11</v>
      </c>
      <c r="B24" s="81">
        <v>1.8</v>
      </c>
      <c r="C24" s="64">
        <v>30</v>
      </c>
      <c r="D24" s="64">
        <v>2.1</v>
      </c>
      <c r="E24" s="64">
        <v>0.3</v>
      </c>
      <c r="F24" s="64">
        <v>12.3</v>
      </c>
      <c r="G24" s="64">
        <v>60</v>
      </c>
      <c r="H24" s="74">
        <v>147.30000000000001</v>
      </c>
      <c r="I24" s="71">
        <v>21</v>
      </c>
      <c r="J24" s="71">
        <v>38</v>
      </c>
      <c r="K24" s="71">
        <v>12.3</v>
      </c>
      <c r="L24" s="71">
        <v>39</v>
      </c>
      <c r="M24" s="71">
        <v>1.1000000000000001</v>
      </c>
      <c r="N24" s="71">
        <v>0</v>
      </c>
      <c r="O24" s="75">
        <v>0.12</v>
      </c>
      <c r="P24" s="71">
        <v>0.1</v>
      </c>
      <c r="Q24" s="66" t="s">
        <v>13</v>
      </c>
    </row>
    <row r="25" spans="1:18" ht="22.8" x14ac:dyDescent="0.4">
      <c r="A25" s="84" t="s">
        <v>16</v>
      </c>
      <c r="B25" s="81">
        <v>1.25</v>
      </c>
      <c r="C25" s="64">
        <v>20</v>
      </c>
      <c r="D25" s="64">
        <v>1.0900000000000001</v>
      </c>
      <c r="E25" s="64">
        <v>0.2</v>
      </c>
      <c r="F25" s="64">
        <v>7.4</v>
      </c>
      <c r="G25" s="64">
        <v>36</v>
      </c>
      <c r="H25" s="74">
        <v>120.6</v>
      </c>
      <c r="I25" s="71">
        <v>33.33</v>
      </c>
      <c r="J25" s="71">
        <v>14.66</v>
      </c>
      <c r="K25" s="71">
        <v>8</v>
      </c>
      <c r="L25" s="71">
        <v>25.33</v>
      </c>
      <c r="M25" s="71">
        <v>0.56000000000000005</v>
      </c>
      <c r="N25" s="71">
        <v>0</v>
      </c>
      <c r="O25" s="80">
        <v>0.08</v>
      </c>
      <c r="P25" s="71">
        <v>0.13</v>
      </c>
      <c r="Q25" s="66" t="s">
        <v>13</v>
      </c>
    </row>
    <row r="26" spans="1:18" ht="22.8" x14ac:dyDescent="0.4">
      <c r="A26" s="73" t="s">
        <v>143</v>
      </c>
      <c r="B26" s="68">
        <v>7.24</v>
      </c>
      <c r="C26" s="66">
        <v>200</v>
      </c>
      <c r="D26" s="66">
        <v>0.66</v>
      </c>
      <c r="E26" s="66">
        <v>0.09</v>
      </c>
      <c r="F26" s="66">
        <v>32</v>
      </c>
      <c r="G26" s="66">
        <v>132.80000000000001</v>
      </c>
      <c r="H26" s="74">
        <v>7.84</v>
      </c>
      <c r="I26" s="71">
        <v>229.8</v>
      </c>
      <c r="J26" s="71">
        <v>32.479999999999997</v>
      </c>
      <c r="K26" s="71">
        <v>17.46</v>
      </c>
      <c r="L26" s="71">
        <v>23.44</v>
      </c>
      <c r="M26" s="71">
        <v>0.7</v>
      </c>
      <c r="N26" s="71">
        <v>0</v>
      </c>
      <c r="O26" s="80">
        <v>1.6E-2</v>
      </c>
      <c r="P26" s="71">
        <v>0.73</v>
      </c>
      <c r="Q26" s="66">
        <v>349</v>
      </c>
    </row>
    <row r="28" spans="1:18" ht="21" customHeight="1" x14ac:dyDescent="0.25"/>
    <row r="29" spans="1:18" ht="22.8" x14ac:dyDescent="0.4">
      <c r="A29" s="76" t="s">
        <v>97</v>
      </c>
      <c r="B29" s="87">
        <f>B21+B22+B23+B24+B25+B26</f>
        <v>120.42999999999999</v>
      </c>
      <c r="C29" s="87">
        <f t="shared" ref="C29:P29" si="1">C21+C22+C23+C24+C25+C26</f>
        <v>737</v>
      </c>
      <c r="D29" s="87">
        <f t="shared" si="1"/>
        <v>27.950000000000003</v>
      </c>
      <c r="E29" s="87">
        <f t="shared" si="1"/>
        <v>30.87</v>
      </c>
      <c r="F29" s="87">
        <f t="shared" si="1"/>
        <v>83.860000000000014</v>
      </c>
      <c r="G29" s="87">
        <f t="shared" si="1"/>
        <v>742.13999999999987</v>
      </c>
      <c r="H29" s="87">
        <f t="shared" si="1"/>
        <v>2450.1</v>
      </c>
      <c r="I29" s="87">
        <f t="shared" si="1"/>
        <v>1800.49</v>
      </c>
      <c r="J29" s="87">
        <f t="shared" si="1"/>
        <v>178.73999999999998</v>
      </c>
      <c r="K29" s="87">
        <f t="shared" si="1"/>
        <v>123.76999999999998</v>
      </c>
      <c r="L29" s="87">
        <f t="shared" si="1"/>
        <v>415.59</v>
      </c>
      <c r="M29" s="87">
        <f t="shared" si="1"/>
        <v>8.86</v>
      </c>
      <c r="N29" s="87">
        <f t="shared" si="1"/>
        <v>91.8</v>
      </c>
      <c r="O29" s="87">
        <f t="shared" si="1"/>
        <v>0.36800000000000005</v>
      </c>
      <c r="P29" s="87">
        <f t="shared" si="1"/>
        <v>17.55</v>
      </c>
      <c r="Q29" s="87"/>
    </row>
    <row r="33" spans="1:17" s="15" customFormat="1" ht="22.8" x14ac:dyDescent="0.4">
      <c r="A33" s="164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85"/>
    </row>
  </sheetData>
  <mergeCells count="11">
    <mergeCell ref="Q5:Q7"/>
    <mergeCell ref="A8:Q8"/>
    <mergeCell ref="A19:Q19"/>
    <mergeCell ref="A1:H1"/>
    <mergeCell ref="A2:H2"/>
    <mergeCell ref="A3:H3"/>
    <mergeCell ref="A5:A6"/>
    <mergeCell ref="C5:C6"/>
    <mergeCell ref="D5:G5"/>
    <mergeCell ref="H5:P5"/>
    <mergeCell ref="B5:B6"/>
  </mergeCells>
  <pageMargins left="1.1916666666666667" right="0.51666666666666672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zoomScale="60" zoomScaleNormal="80" zoomScalePageLayoutView="70" workbookViewId="0">
      <selection activeCell="A9" sqref="A9:Q13"/>
    </sheetView>
  </sheetViews>
  <sheetFormatPr defaultRowHeight="13.2" x14ac:dyDescent="0.25"/>
  <cols>
    <col min="1" max="1" width="48" customWidth="1"/>
    <col min="2" max="2" width="14.109375" customWidth="1"/>
    <col min="3" max="3" width="10.88671875" customWidth="1"/>
    <col min="4" max="4" width="9.88671875" customWidth="1"/>
    <col min="5" max="5" width="10.44140625" customWidth="1"/>
    <col min="6" max="6" width="11.5546875" customWidth="1"/>
    <col min="7" max="7" width="13.109375" customWidth="1"/>
    <col min="8" max="8" width="13.6640625" customWidth="1"/>
    <col min="9" max="9" width="12.5546875" bestFit="1" customWidth="1"/>
    <col min="10" max="11" width="10.88671875" bestFit="1" customWidth="1"/>
    <col min="12" max="12" width="11" bestFit="1" customWidth="1"/>
    <col min="13" max="13" width="9.44140625" bestFit="1" customWidth="1"/>
    <col min="14" max="15" width="10.88671875" bestFit="1" customWidth="1"/>
    <col min="16" max="16" width="11.33203125" customWidth="1"/>
    <col min="17" max="17" width="10.109375" customWidth="1"/>
  </cols>
  <sheetData>
    <row r="1" spans="1:19" ht="22.8" x14ac:dyDescent="0.4">
      <c r="A1" s="88" t="s">
        <v>88</v>
      </c>
      <c r="B1" s="88"/>
      <c r="C1" s="88"/>
      <c r="D1" s="88"/>
      <c r="E1" s="88"/>
      <c r="F1" s="88"/>
      <c r="G1" s="88"/>
      <c r="H1" s="88"/>
      <c r="I1" s="89"/>
      <c r="J1" s="89"/>
      <c r="K1" s="89"/>
      <c r="L1" s="90" t="s">
        <v>91</v>
      </c>
      <c r="M1" s="90"/>
      <c r="N1" s="90"/>
      <c r="O1" s="90"/>
      <c r="P1" s="91"/>
      <c r="Q1" s="89"/>
    </row>
    <row r="2" spans="1:19" ht="22.8" x14ac:dyDescent="0.4">
      <c r="A2" s="88" t="s">
        <v>99</v>
      </c>
      <c r="B2" s="88"/>
      <c r="C2" s="88"/>
      <c r="D2" s="88"/>
      <c r="E2" s="88"/>
      <c r="F2" s="88"/>
      <c r="G2" s="88"/>
      <c r="H2" s="88"/>
      <c r="I2" s="89"/>
      <c r="J2" s="89"/>
      <c r="K2" s="89"/>
      <c r="L2" s="90" t="s">
        <v>92</v>
      </c>
      <c r="M2" s="90"/>
      <c r="N2" s="90"/>
      <c r="O2" s="90"/>
      <c r="P2" s="91"/>
      <c r="Q2" s="89"/>
    </row>
    <row r="3" spans="1:19" ht="22.8" x14ac:dyDescent="0.4">
      <c r="A3" s="88" t="s">
        <v>102</v>
      </c>
      <c r="B3" s="88"/>
      <c r="C3" s="88"/>
      <c r="D3" s="88"/>
      <c r="E3" s="88"/>
      <c r="F3" s="88"/>
      <c r="G3" s="88"/>
      <c r="H3" s="88"/>
      <c r="I3" s="89"/>
      <c r="J3" s="89"/>
      <c r="K3" s="89"/>
      <c r="L3" s="90" t="s">
        <v>93</v>
      </c>
      <c r="M3" s="90"/>
      <c r="N3" s="90"/>
      <c r="O3" s="90"/>
      <c r="P3" s="91"/>
      <c r="Q3" s="89"/>
    </row>
    <row r="4" spans="1:19" ht="22.8" x14ac:dyDescent="0.4">
      <c r="A4" s="92"/>
      <c r="B4" s="92"/>
      <c r="C4" s="92"/>
      <c r="D4" s="93"/>
      <c r="E4" s="93"/>
      <c r="F4" s="48" t="s">
        <v>161</v>
      </c>
      <c r="G4" s="93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9" ht="41.2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</row>
    <row r="6" spans="1:19" ht="21" customHeight="1" x14ac:dyDescent="0.25">
      <c r="A6" s="216"/>
      <c r="B6" s="221"/>
      <c r="C6" s="219"/>
      <c r="D6" s="94" t="s">
        <v>71</v>
      </c>
      <c r="E6" s="94" t="s">
        <v>72</v>
      </c>
      <c r="F6" s="94" t="s">
        <v>73</v>
      </c>
      <c r="G6" s="94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19" ht="22.8" x14ac:dyDescent="0.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219"/>
    </row>
    <row r="8" spans="1:19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9" ht="22.8" x14ac:dyDescent="0.4">
      <c r="A9" s="97" t="s">
        <v>148</v>
      </c>
      <c r="B9" s="66">
        <v>67.36</v>
      </c>
      <c r="C9" s="68">
        <v>150</v>
      </c>
      <c r="D9" s="66">
        <v>15</v>
      </c>
      <c r="E9" s="66">
        <v>11.07</v>
      </c>
      <c r="F9" s="66">
        <v>33.21</v>
      </c>
      <c r="G9" s="66">
        <v>296.04000000000002</v>
      </c>
      <c r="H9" s="66">
        <v>527.41999999999996</v>
      </c>
      <c r="I9" s="66">
        <v>293.16000000000003</v>
      </c>
      <c r="J9" s="66">
        <v>293.38</v>
      </c>
      <c r="K9" s="66">
        <v>39.840000000000003</v>
      </c>
      <c r="L9" s="66">
        <v>322.74</v>
      </c>
      <c r="M9" s="66">
        <v>0.96</v>
      </c>
      <c r="N9" s="66">
        <v>97.5</v>
      </c>
      <c r="O9" s="66">
        <v>0.09</v>
      </c>
      <c r="P9" s="66">
        <v>0.71</v>
      </c>
      <c r="Q9" s="66">
        <v>223</v>
      </c>
    </row>
    <row r="10" spans="1:19" ht="22.8" x14ac:dyDescent="0.4">
      <c r="A10" s="84" t="s">
        <v>10</v>
      </c>
      <c r="B10" s="81">
        <v>16.489999999999998</v>
      </c>
      <c r="C10" s="63">
        <v>10</v>
      </c>
      <c r="D10" s="64">
        <v>0.08</v>
      </c>
      <c r="E10" s="64">
        <v>7.25</v>
      </c>
      <c r="F10" s="64">
        <v>0.13</v>
      </c>
      <c r="G10" s="64">
        <v>66</v>
      </c>
      <c r="H10" s="74">
        <v>1.5</v>
      </c>
      <c r="I10" s="74">
        <v>3</v>
      </c>
      <c r="J10" s="74">
        <v>2.4</v>
      </c>
      <c r="K10" s="74">
        <v>0</v>
      </c>
      <c r="L10" s="74">
        <v>3</v>
      </c>
      <c r="M10" s="74">
        <v>0.02</v>
      </c>
      <c r="N10" s="74">
        <v>40</v>
      </c>
      <c r="O10" s="74">
        <v>0</v>
      </c>
      <c r="P10" s="74">
        <v>0</v>
      </c>
      <c r="Q10" s="66">
        <v>14</v>
      </c>
    </row>
    <row r="11" spans="1:19" ht="22.8" x14ac:dyDescent="0.4">
      <c r="A11" s="83" t="s">
        <v>94</v>
      </c>
      <c r="B11" s="119">
        <v>5.8</v>
      </c>
      <c r="C11" s="66">
        <v>50</v>
      </c>
      <c r="D11" s="66">
        <v>2.1</v>
      </c>
      <c r="E11" s="66">
        <v>0.3</v>
      </c>
      <c r="F11" s="66">
        <v>12.3</v>
      </c>
      <c r="G11" s="66">
        <v>60</v>
      </c>
      <c r="H11" s="74">
        <v>147.30000000000001</v>
      </c>
      <c r="I11" s="74">
        <v>21</v>
      </c>
      <c r="J11" s="74">
        <v>38</v>
      </c>
      <c r="K11" s="74">
        <v>12.3</v>
      </c>
      <c r="L11" s="74">
        <v>39</v>
      </c>
      <c r="M11" s="74">
        <v>1.1000000000000001</v>
      </c>
      <c r="N11" s="74">
        <v>0</v>
      </c>
      <c r="O11" s="111">
        <v>0.12</v>
      </c>
      <c r="P11" s="74">
        <v>0.1</v>
      </c>
      <c r="Q11" s="66" t="s">
        <v>13</v>
      </c>
      <c r="S11" s="51"/>
    </row>
    <row r="12" spans="1:19" ht="22.8" x14ac:dyDescent="0.4">
      <c r="A12" s="73" t="s">
        <v>33</v>
      </c>
      <c r="B12" s="68">
        <v>14.67</v>
      </c>
      <c r="C12" s="68">
        <v>200</v>
      </c>
      <c r="D12" s="66">
        <v>3.16</v>
      </c>
      <c r="E12" s="66">
        <v>2.67</v>
      </c>
      <c r="F12" s="66">
        <v>15.94</v>
      </c>
      <c r="G12" s="66">
        <v>100.6</v>
      </c>
      <c r="H12" s="64">
        <v>50.12</v>
      </c>
      <c r="I12" s="86">
        <v>146.34</v>
      </c>
      <c r="J12" s="86">
        <v>125.78</v>
      </c>
      <c r="K12" s="86">
        <v>14</v>
      </c>
      <c r="L12" s="86">
        <v>90</v>
      </c>
      <c r="M12" s="86">
        <v>0.13</v>
      </c>
      <c r="N12" s="86">
        <v>20</v>
      </c>
      <c r="O12" s="146">
        <v>4.3999999999999997E-2</v>
      </c>
      <c r="P12" s="86">
        <v>1.3</v>
      </c>
      <c r="Q12" s="66">
        <v>379</v>
      </c>
      <c r="S12" s="51"/>
    </row>
    <row r="13" spans="1:19" ht="22.8" x14ac:dyDescent="0.4">
      <c r="A13" s="181" t="s">
        <v>8</v>
      </c>
      <c r="B13" s="98">
        <f>B9+B10+B11+B12</f>
        <v>104.32</v>
      </c>
      <c r="C13" s="98">
        <f t="shared" ref="C13:P13" si="0">C9+C10+C11+C12</f>
        <v>410</v>
      </c>
      <c r="D13" s="98">
        <f t="shared" si="0"/>
        <v>20.34</v>
      </c>
      <c r="E13" s="98">
        <f t="shared" si="0"/>
        <v>21.29</v>
      </c>
      <c r="F13" s="98">
        <f t="shared" si="0"/>
        <v>61.58</v>
      </c>
      <c r="G13" s="98">
        <f t="shared" si="0"/>
        <v>522.64</v>
      </c>
      <c r="H13" s="98">
        <f t="shared" si="0"/>
        <v>726.34</v>
      </c>
      <c r="I13" s="98">
        <f t="shared" si="0"/>
        <v>463.5</v>
      </c>
      <c r="J13" s="98">
        <f t="shared" si="0"/>
        <v>459.55999999999995</v>
      </c>
      <c r="K13" s="98">
        <f t="shared" si="0"/>
        <v>66.14</v>
      </c>
      <c r="L13" s="98">
        <f t="shared" si="0"/>
        <v>454.74</v>
      </c>
      <c r="M13" s="98">
        <f t="shared" si="0"/>
        <v>2.21</v>
      </c>
      <c r="N13" s="98">
        <f t="shared" si="0"/>
        <v>157.5</v>
      </c>
      <c r="O13" s="98">
        <f t="shared" si="0"/>
        <v>0.254</v>
      </c>
      <c r="P13" s="98">
        <f t="shared" si="0"/>
        <v>2.11</v>
      </c>
      <c r="Q13" s="64"/>
    </row>
    <row r="15" spans="1:19" ht="22.8" x14ac:dyDescent="0.4">
      <c r="A15" s="166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9" ht="22.8" x14ac:dyDescent="0.25">
      <c r="A16" s="213" t="s">
        <v>6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5"/>
    </row>
    <row r="17" spans="1:17" ht="22.8" x14ac:dyDescent="0.4">
      <c r="A17" s="97" t="s">
        <v>131</v>
      </c>
      <c r="B17" s="74">
        <v>18.59</v>
      </c>
      <c r="C17" s="68">
        <v>38</v>
      </c>
      <c r="D17" s="66">
        <v>1.86</v>
      </c>
      <c r="E17" s="66">
        <v>0</v>
      </c>
      <c r="F17" s="66">
        <v>3.9</v>
      </c>
      <c r="G17" s="66">
        <v>24</v>
      </c>
      <c r="H17" s="86">
        <v>131.5</v>
      </c>
      <c r="I17" s="79">
        <v>23</v>
      </c>
      <c r="J17" s="79">
        <v>5</v>
      </c>
      <c r="K17" s="79">
        <v>4.3</v>
      </c>
      <c r="L17" s="79">
        <v>17</v>
      </c>
      <c r="M17" s="79">
        <v>0.4</v>
      </c>
      <c r="N17" s="79">
        <v>7</v>
      </c>
      <c r="O17" s="79">
        <v>0.04</v>
      </c>
      <c r="P17" s="79">
        <v>2.4</v>
      </c>
      <c r="Q17" s="66" t="s">
        <v>14</v>
      </c>
    </row>
    <row r="18" spans="1:17" ht="45.6" x14ac:dyDescent="0.4">
      <c r="A18" s="73" t="s">
        <v>30</v>
      </c>
      <c r="B18" s="66">
        <v>24.61</v>
      </c>
      <c r="C18" s="68">
        <v>260</v>
      </c>
      <c r="D18" s="66">
        <v>1.7</v>
      </c>
      <c r="E18" s="66">
        <v>5.43</v>
      </c>
      <c r="F18" s="66">
        <v>9.1</v>
      </c>
      <c r="G18" s="66">
        <v>99.2</v>
      </c>
      <c r="H18" s="74">
        <v>484.9</v>
      </c>
      <c r="I18" s="71">
        <v>308.24</v>
      </c>
      <c r="J18" s="71">
        <v>39.78</v>
      </c>
      <c r="K18" s="71">
        <v>21.08</v>
      </c>
      <c r="L18" s="71">
        <v>43.68</v>
      </c>
      <c r="M18" s="71">
        <v>0.98</v>
      </c>
      <c r="N18" s="71">
        <v>0</v>
      </c>
      <c r="O18" s="71">
        <v>0.04</v>
      </c>
      <c r="P18" s="71">
        <v>8.5399999999999991</v>
      </c>
      <c r="Q18" s="66">
        <v>82</v>
      </c>
    </row>
    <row r="19" spans="1:17" ht="22.8" x14ac:dyDescent="0.4">
      <c r="A19" s="84" t="s">
        <v>146</v>
      </c>
      <c r="B19" s="64">
        <v>70.72</v>
      </c>
      <c r="C19" s="179" t="s">
        <v>147</v>
      </c>
      <c r="D19" s="86">
        <v>20.67</v>
      </c>
      <c r="E19" s="86">
        <v>18.940000000000001</v>
      </c>
      <c r="F19" s="86">
        <v>337.14</v>
      </c>
      <c r="G19" s="86">
        <v>1281.0999999999999</v>
      </c>
      <c r="H19" s="86">
        <v>949.1</v>
      </c>
      <c r="I19" s="86">
        <v>34.86</v>
      </c>
      <c r="J19" s="86">
        <v>48.55</v>
      </c>
      <c r="K19" s="86">
        <v>235.14</v>
      </c>
      <c r="L19" s="86">
        <v>4.41</v>
      </c>
      <c r="M19" s="86">
        <v>0</v>
      </c>
      <c r="N19" s="86">
        <v>0.14000000000000001</v>
      </c>
      <c r="O19" s="86">
        <v>7.73</v>
      </c>
      <c r="P19" s="64">
        <v>259</v>
      </c>
      <c r="Q19" s="66">
        <v>235</v>
      </c>
    </row>
    <row r="20" spans="1:17" ht="22.8" x14ac:dyDescent="0.4">
      <c r="A20" s="73" t="s">
        <v>162</v>
      </c>
      <c r="B20" s="68">
        <v>9.64</v>
      </c>
      <c r="C20" s="66">
        <v>200</v>
      </c>
      <c r="D20" s="66">
        <v>0.66</v>
      </c>
      <c r="E20" s="66">
        <v>0.09</v>
      </c>
      <c r="F20" s="66">
        <v>32</v>
      </c>
      <c r="G20" s="66">
        <v>132.80000000000001</v>
      </c>
      <c r="H20" s="74">
        <v>7.84</v>
      </c>
      <c r="I20" s="71">
        <v>229.8</v>
      </c>
      <c r="J20" s="71">
        <v>32.479999999999997</v>
      </c>
      <c r="K20" s="71">
        <v>17.46</v>
      </c>
      <c r="L20" s="71">
        <v>23.44</v>
      </c>
      <c r="M20" s="71">
        <v>0.7</v>
      </c>
      <c r="N20" s="71">
        <v>0</v>
      </c>
      <c r="O20" s="80">
        <v>1.6E-2</v>
      </c>
      <c r="P20" s="71">
        <v>0.73</v>
      </c>
      <c r="Q20" s="66">
        <v>349</v>
      </c>
    </row>
    <row r="21" spans="1:17" ht="22.8" x14ac:dyDescent="0.4">
      <c r="A21" s="83" t="s">
        <v>11</v>
      </c>
      <c r="B21" s="74">
        <v>1.8</v>
      </c>
      <c r="C21" s="66">
        <v>30</v>
      </c>
      <c r="D21" s="66">
        <v>2.1</v>
      </c>
      <c r="E21" s="66">
        <v>0.3</v>
      </c>
      <c r="F21" s="66">
        <v>12.3</v>
      </c>
      <c r="G21" s="66">
        <v>60</v>
      </c>
      <c r="H21" s="74">
        <v>147.30000000000001</v>
      </c>
      <c r="I21" s="71">
        <v>21</v>
      </c>
      <c r="J21" s="71">
        <v>38</v>
      </c>
      <c r="K21" s="71">
        <v>12.3</v>
      </c>
      <c r="L21" s="71">
        <v>39</v>
      </c>
      <c r="M21" s="71">
        <v>1.1000000000000001</v>
      </c>
      <c r="N21" s="71">
        <v>0</v>
      </c>
      <c r="O21" s="75">
        <v>0.12</v>
      </c>
      <c r="P21" s="71">
        <v>0.1</v>
      </c>
      <c r="Q21" s="66" t="s">
        <v>13</v>
      </c>
    </row>
    <row r="22" spans="1:17" ht="22.8" x14ac:dyDescent="0.4">
      <c r="A22" s="83" t="s">
        <v>16</v>
      </c>
      <c r="B22" s="74">
        <v>1.25</v>
      </c>
      <c r="C22" s="66">
        <v>20</v>
      </c>
      <c r="D22" s="66">
        <v>1.0900000000000001</v>
      </c>
      <c r="E22" s="66">
        <v>0.2</v>
      </c>
      <c r="F22" s="66">
        <v>7.4</v>
      </c>
      <c r="G22" s="66">
        <v>36</v>
      </c>
      <c r="H22" s="74">
        <v>120.6</v>
      </c>
      <c r="I22" s="71">
        <v>33.33</v>
      </c>
      <c r="J22" s="71">
        <v>14.66</v>
      </c>
      <c r="K22" s="71">
        <v>8</v>
      </c>
      <c r="L22" s="71">
        <v>25.33</v>
      </c>
      <c r="M22" s="71">
        <v>0.56000000000000005</v>
      </c>
      <c r="N22" s="71">
        <v>0</v>
      </c>
      <c r="O22" s="80">
        <v>0.08</v>
      </c>
      <c r="P22" s="71">
        <v>0.13</v>
      </c>
      <c r="Q22" s="66" t="s">
        <v>13</v>
      </c>
    </row>
    <row r="24" spans="1:17" ht="18.75" customHeight="1" x14ac:dyDescent="0.4">
      <c r="A24" s="158" t="s">
        <v>9</v>
      </c>
      <c r="B24" s="98">
        <v>126.61</v>
      </c>
      <c r="C24" s="159">
        <v>735</v>
      </c>
      <c r="D24" s="159">
        <f>SUM(D17:D22)</f>
        <v>28.080000000000002</v>
      </c>
      <c r="E24" s="159">
        <f>SUM(E17:E22)</f>
        <v>24.96</v>
      </c>
      <c r="F24" s="159">
        <f>SUM(F17:F22)</f>
        <v>401.84</v>
      </c>
      <c r="G24" s="159">
        <f>SUM(G17:G22)</f>
        <v>1633.1</v>
      </c>
      <c r="H24" s="102">
        <v>1898</v>
      </c>
      <c r="I24" s="102">
        <f t="shared" ref="I24:P24" si="1">SUM(I17:I22)</f>
        <v>650.23000000000013</v>
      </c>
      <c r="J24" s="102">
        <f t="shared" si="1"/>
        <v>178.47</v>
      </c>
      <c r="K24" s="102">
        <f t="shared" si="1"/>
        <v>298.27999999999997</v>
      </c>
      <c r="L24" s="102">
        <f t="shared" si="1"/>
        <v>152.86000000000001</v>
      </c>
      <c r="M24" s="102">
        <f t="shared" si="1"/>
        <v>3.74</v>
      </c>
      <c r="N24" s="102">
        <f t="shared" si="1"/>
        <v>7.14</v>
      </c>
      <c r="O24" s="102">
        <f t="shared" si="1"/>
        <v>8.0259999999999998</v>
      </c>
      <c r="P24" s="102">
        <f t="shared" si="1"/>
        <v>270.90000000000003</v>
      </c>
      <c r="Q24" s="78"/>
    </row>
    <row r="25" spans="1:17" ht="22.8" x14ac:dyDescent="0.25">
      <c r="A25" s="84"/>
      <c r="B25" s="81"/>
      <c r="C25" s="63"/>
      <c r="D25" s="63"/>
      <c r="E25" s="63"/>
      <c r="F25" s="63"/>
      <c r="G25" s="63"/>
      <c r="H25" s="65"/>
      <c r="I25" s="65"/>
      <c r="J25" s="65"/>
      <c r="K25" s="65"/>
      <c r="L25" s="65"/>
      <c r="M25" s="65"/>
      <c r="N25" s="65"/>
      <c r="O25" s="65"/>
      <c r="P25" s="65"/>
      <c r="Q25" s="64"/>
    </row>
    <row r="28" spans="1:17" ht="22.8" x14ac:dyDescent="0.4">
      <c r="A28" s="77"/>
      <c r="B28" s="98"/>
      <c r="C28" s="76"/>
      <c r="D28" s="76"/>
      <c r="E28" s="76"/>
      <c r="F28" s="76"/>
      <c r="G28" s="76"/>
      <c r="H28" s="87"/>
      <c r="I28" s="87"/>
      <c r="J28" s="87"/>
      <c r="K28" s="87"/>
      <c r="L28" s="87"/>
      <c r="M28" s="87"/>
      <c r="N28" s="87"/>
      <c r="O28" s="87"/>
      <c r="P28" s="87"/>
      <c r="Q28" s="85"/>
    </row>
  </sheetData>
  <mergeCells count="8">
    <mergeCell ref="A16:Q16"/>
    <mergeCell ref="H5:P5"/>
    <mergeCell ref="Q5:Q7"/>
    <mergeCell ref="A8:Q8"/>
    <mergeCell ref="B5:B6"/>
    <mergeCell ref="A5:A6"/>
    <mergeCell ref="C5:C6"/>
    <mergeCell ref="D5:G5"/>
  </mergeCells>
  <pageMargins left="1.1901785714285715" right="0.52470238095238098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view="pageBreakPreview" zoomScale="60" workbookViewId="0">
      <selection activeCell="A21" sqref="A21:Q21"/>
    </sheetView>
  </sheetViews>
  <sheetFormatPr defaultRowHeight="13.2" x14ac:dyDescent="0.25"/>
  <cols>
    <col min="1" max="1" width="46.109375" customWidth="1"/>
    <col min="2" max="2" width="12.6640625" customWidth="1"/>
    <col min="3" max="3" width="11.109375" customWidth="1"/>
    <col min="4" max="4" width="9.109375" customWidth="1"/>
    <col min="5" max="5" width="10.33203125" customWidth="1"/>
    <col min="6" max="6" width="13.88671875" customWidth="1"/>
    <col min="7" max="7" width="10.88671875" customWidth="1"/>
    <col min="8" max="8" width="12.33203125" customWidth="1"/>
    <col min="9" max="9" width="12.44140625" customWidth="1"/>
    <col min="10" max="10" width="10.5546875" customWidth="1"/>
    <col min="11" max="11" width="11.33203125" customWidth="1"/>
    <col min="12" max="12" width="11.88671875" customWidth="1"/>
    <col min="13" max="13" width="11" customWidth="1"/>
    <col min="14" max="14" width="13.33203125" customWidth="1"/>
    <col min="15" max="15" width="11.33203125" customWidth="1"/>
    <col min="16" max="16" width="11" customWidth="1"/>
    <col min="17" max="17" width="10.88671875" customWidth="1"/>
  </cols>
  <sheetData>
    <row r="1" spans="1:17" ht="22.8" x14ac:dyDescent="0.4">
      <c r="A1" s="117" t="s">
        <v>88</v>
      </c>
      <c r="B1" s="117"/>
      <c r="C1" s="117"/>
      <c r="D1" s="117"/>
      <c r="E1" s="117"/>
      <c r="F1" s="117"/>
      <c r="G1" s="117"/>
      <c r="H1" s="117"/>
      <c r="I1" s="89"/>
      <c r="J1" s="89"/>
      <c r="K1" s="89"/>
      <c r="L1" s="90" t="s">
        <v>91</v>
      </c>
      <c r="M1" s="90"/>
      <c r="N1" s="90"/>
      <c r="O1" s="90"/>
      <c r="P1" s="91"/>
      <c r="Q1" s="89"/>
    </row>
    <row r="2" spans="1:17" ht="22.8" x14ac:dyDescent="0.4">
      <c r="A2" s="117" t="s">
        <v>99</v>
      </c>
      <c r="B2" s="117"/>
      <c r="C2" s="117"/>
      <c r="D2" s="117"/>
      <c r="E2" s="117"/>
      <c r="F2" s="117"/>
      <c r="G2" s="117"/>
      <c r="H2" s="117"/>
      <c r="I2" s="89"/>
      <c r="J2" s="89"/>
      <c r="K2" s="89"/>
      <c r="L2" s="90" t="s">
        <v>92</v>
      </c>
      <c r="M2" s="90"/>
      <c r="N2" s="90"/>
      <c r="O2" s="90"/>
      <c r="P2" s="91"/>
      <c r="Q2" s="89"/>
    </row>
    <row r="3" spans="1:17" ht="22.8" x14ac:dyDescent="0.4">
      <c r="A3" s="117" t="s">
        <v>100</v>
      </c>
      <c r="B3" s="117"/>
      <c r="C3" s="117"/>
      <c r="D3" s="117"/>
      <c r="E3" s="117"/>
      <c r="F3" s="117"/>
      <c r="G3" s="117"/>
      <c r="H3" s="117"/>
      <c r="I3" s="89"/>
      <c r="J3" s="89"/>
      <c r="K3" s="89"/>
      <c r="L3" s="90" t="s">
        <v>93</v>
      </c>
      <c r="M3" s="90"/>
      <c r="N3" s="90"/>
      <c r="O3" s="90"/>
      <c r="P3" s="91"/>
      <c r="Q3" s="89"/>
    </row>
    <row r="4" spans="1:17" ht="22.8" x14ac:dyDescent="0.4">
      <c r="A4" s="92"/>
      <c r="B4" s="92"/>
      <c r="C4" s="92"/>
      <c r="D4" s="93"/>
      <c r="E4" s="93"/>
      <c r="F4" s="48" t="s">
        <v>155</v>
      </c>
      <c r="G4" s="93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4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</row>
    <row r="6" spans="1:17" ht="22.8" x14ac:dyDescent="0.25">
      <c r="A6" s="216"/>
      <c r="B6" s="221"/>
      <c r="C6" s="219"/>
      <c r="D6" s="116" t="s">
        <v>71</v>
      </c>
      <c r="E6" s="116" t="s">
        <v>72</v>
      </c>
      <c r="F6" s="116" t="s">
        <v>73</v>
      </c>
      <c r="G6" s="116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17" ht="22.8" x14ac:dyDescent="0.4">
      <c r="A7" s="96">
        <v>1</v>
      </c>
      <c r="B7" s="96">
        <v>2</v>
      </c>
      <c r="C7" s="96"/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219"/>
    </row>
    <row r="8" spans="1:17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7" ht="22.8" x14ac:dyDescent="0.4">
      <c r="A9" s="73"/>
      <c r="B9" s="68"/>
      <c r="C9" s="68"/>
      <c r="D9" s="66"/>
      <c r="E9" s="66"/>
      <c r="F9" s="66"/>
      <c r="G9" s="66"/>
      <c r="H9" s="99"/>
      <c r="I9" s="65"/>
      <c r="J9" s="65"/>
      <c r="K9" s="65"/>
      <c r="L9" s="65"/>
      <c r="M9" s="65"/>
      <c r="N9" s="65"/>
      <c r="O9" s="65"/>
      <c r="P9" s="65"/>
      <c r="Q9" s="66"/>
    </row>
    <row r="10" spans="1:17" ht="22.8" x14ac:dyDescent="0.4">
      <c r="A10" s="67" t="s">
        <v>29</v>
      </c>
      <c r="B10" s="126">
        <v>70.010000000000005</v>
      </c>
      <c r="C10" s="68">
        <v>100</v>
      </c>
      <c r="D10" s="69">
        <v>14.8</v>
      </c>
      <c r="E10" s="69">
        <v>7.8</v>
      </c>
      <c r="F10" s="69">
        <v>0.36</v>
      </c>
      <c r="G10" s="69">
        <v>129.6</v>
      </c>
      <c r="H10" s="70">
        <v>316.2</v>
      </c>
      <c r="I10" s="74">
        <v>176.2</v>
      </c>
      <c r="J10" s="74">
        <v>56</v>
      </c>
      <c r="K10" s="74">
        <v>20.28</v>
      </c>
      <c r="L10" s="74">
        <v>167</v>
      </c>
      <c r="M10" s="74">
        <v>1.9</v>
      </c>
      <c r="N10" s="74">
        <v>98.2</v>
      </c>
      <c r="O10" s="74">
        <v>0.04</v>
      </c>
      <c r="P10" s="74">
        <v>2.36</v>
      </c>
      <c r="Q10" s="72">
        <v>288</v>
      </c>
    </row>
    <row r="11" spans="1:17" ht="22.8" x14ac:dyDescent="0.4">
      <c r="A11" s="67" t="s">
        <v>103</v>
      </c>
      <c r="B11" s="81">
        <v>18.45</v>
      </c>
      <c r="C11" s="66">
        <v>150</v>
      </c>
      <c r="D11" s="66">
        <v>3.06</v>
      </c>
      <c r="E11" s="66">
        <v>4.8</v>
      </c>
      <c r="F11" s="66">
        <v>20.43</v>
      </c>
      <c r="G11" s="66">
        <v>137.25</v>
      </c>
      <c r="H11" s="66">
        <v>586.19000000000005</v>
      </c>
      <c r="I11" s="66">
        <v>648.45000000000005</v>
      </c>
      <c r="J11" s="66">
        <v>36.979999999999997</v>
      </c>
      <c r="K11" s="66">
        <v>27.75</v>
      </c>
      <c r="L11" s="66">
        <v>86.6</v>
      </c>
      <c r="M11" s="66">
        <v>1.01</v>
      </c>
      <c r="N11" s="66">
        <v>0</v>
      </c>
      <c r="O11" s="66">
        <v>0.14000000000000001</v>
      </c>
      <c r="P11" s="66">
        <v>18.16</v>
      </c>
      <c r="Q11" s="66">
        <v>312</v>
      </c>
    </row>
    <row r="12" spans="1:17" ht="22.8" x14ac:dyDescent="0.4">
      <c r="A12" s="84" t="s">
        <v>17</v>
      </c>
      <c r="B12" s="81">
        <v>2.8</v>
      </c>
      <c r="C12" s="63">
        <v>200</v>
      </c>
      <c r="D12" s="63">
        <v>1</v>
      </c>
      <c r="E12" s="63">
        <v>0</v>
      </c>
      <c r="F12" s="63">
        <v>21.2</v>
      </c>
      <c r="G12" s="63">
        <v>88</v>
      </c>
      <c r="H12" s="86">
        <v>12</v>
      </c>
      <c r="I12" s="86">
        <v>290</v>
      </c>
      <c r="J12" s="86">
        <v>14</v>
      </c>
      <c r="K12" s="86">
        <v>8</v>
      </c>
      <c r="L12" s="86">
        <v>14</v>
      </c>
      <c r="M12" s="86">
        <v>3.4</v>
      </c>
      <c r="N12" s="86">
        <v>0</v>
      </c>
      <c r="O12" s="86">
        <v>0.22</v>
      </c>
      <c r="P12" s="86">
        <v>4</v>
      </c>
      <c r="Q12" s="118">
        <v>707</v>
      </c>
    </row>
    <row r="13" spans="1:17" ht="22.8" x14ac:dyDescent="0.4">
      <c r="A13" s="84" t="s">
        <v>11</v>
      </c>
      <c r="B13" s="63">
        <v>1.66</v>
      </c>
      <c r="C13" s="64">
        <v>30</v>
      </c>
      <c r="D13" s="64">
        <v>2.1</v>
      </c>
      <c r="E13" s="64">
        <v>0.3</v>
      </c>
      <c r="F13" s="64">
        <v>12.3</v>
      </c>
      <c r="G13" s="64">
        <v>60</v>
      </c>
      <c r="H13" s="74">
        <v>147.30000000000001</v>
      </c>
      <c r="I13" s="74">
        <v>21</v>
      </c>
      <c r="J13" s="74">
        <v>38</v>
      </c>
      <c r="K13" s="74">
        <v>12.3</v>
      </c>
      <c r="L13" s="74">
        <v>39</v>
      </c>
      <c r="M13" s="74">
        <v>1.1000000000000001</v>
      </c>
      <c r="N13" s="74">
        <v>0</v>
      </c>
      <c r="O13" s="111">
        <v>0.12</v>
      </c>
      <c r="P13" s="74">
        <v>0.1</v>
      </c>
      <c r="Q13" s="64" t="s">
        <v>13</v>
      </c>
    </row>
    <row r="14" spans="1:17" ht="22.8" x14ac:dyDescent="0.4">
      <c r="A14" s="84" t="s">
        <v>16</v>
      </c>
      <c r="B14" s="81">
        <v>1.2</v>
      </c>
      <c r="C14" s="64">
        <v>20</v>
      </c>
      <c r="D14" s="64">
        <v>1.0900000000000001</v>
      </c>
      <c r="E14" s="64">
        <v>0.2</v>
      </c>
      <c r="F14" s="64">
        <v>7.4</v>
      </c>
      <c r="G14" s="64">
        <v>36</v>
      </c>
      <c r="H14" s="74">
        <v>120.6</v>
      </c>
      <c r="I14" s="74">
        <v>33.33</v>
      </c>
      <c r="J14" s="74">
        <v>14.66</v>
      </c>
      <c r="K14" s="74">
        <v>8</v>
      </c>
      <c r="L14" s="74">
        <v>25.33</v>
      </c>
      <c r="M14" s="74">
        <v>0.56000000000000005</v>
      </c>
      <c r="N14" s="74">
        <v>0</v>
      </c>
      <c r="O14" s="112">
        <v>0.08</v>
      </c>
      <c r="P14" s="74">
        <v>0.13</v>
      </c>
      <c r="Q14" s="64" t="s">
        <v>13</v>
      </c>
    </row>
    <row r="15" spans="1:17" ht="22.8" x14ac:dyDescent="0.4">
      <c r="A15" s="76" t="s">
        <v>107</v>
      </c>
      <c r="B15" s="87">
        <v>94.12</v>
      </c>
      <c r="C15" s="163">
        <v>500</v>
      </c>
      <c r="D15" s="87">
        <f t="shared" ref="D15:P15" si="0">D8+D10+D11+D12+D13+D14</f>
        <v>22.05</v>
      </c>
      <c r="E15" s="87">
        <f t="shared" si="0"/>
        <v>13.1</v>
      </c>
      <c r="F15" s="87">
        <f t="shared" si="0"/>
        <v>61.689999999999991</v>
      </c>
      <c r="G15" s="87">
        <f t="shared" si="0"/>
        <v>450.85</v>
      </c>
      <c r="H15" s="87">
        <f t="shared" si="0"/>
        <v>1182.29</v>
      </c>
      <c r="I15" s="87">
        <f t="shared" si="0"/>
        <v>1168.98</v>
      </c>
      <c r="J15" s="87">
        <f t="shared" si="0"/>
        <v>159.63999999999999</v>
      </c>
      <c r="K15" s="87">
        <f t="shared" si="0"/>
        <v>76.33</v>
      </c>
      <c r="L15" s="87">
        <f t="shared" si="0"/>
        <v>331.93</v>
      </c>
      <c r="M15" s="87">
        <f t="shared" si="0"/>
        <v>7.9700000000000006</v>
      </c>
      <c r="N15" s="87">
        <f t="shared" si="0"/>
        <v>98.2</v>
      </c>
      <c r="O15" s="87">
        <f t="shared" si="0"/>
        <v>0.6</v>
      </c>
      <c r="P15" s="87">
        <f t="shared" si="0"/>
        <v>24.75</v>
      </c>
      <c r="Q15" s="85"/>
    </row>
    <row r="16" spans="1:17" ht="22.8" x14ac:dyDescent="0.25">
      <c r="A16" s="213" t="s">
        <v>6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5"/>
    </row>
    <row r="17" spans="1:17" ht="22.8" x14ac:dyDescent="0.4">
      <c r="A17" s="73"/>
      <c r="B17" s="68"/>
      <c r="C17" s="68"/>
      <c r="D17" s="66"/>
      <c r="E17" s="66"/>
      <c r="F17" s="66"/>
      <c r="G17" s="66"/>
      <c r="H17" s="99"/>
      <c r="I17" s="65"/>
      <c r="J17" s="65"/>
      <c r="K17" s="65"/>
      <c r="L17" s="65"/>
      <c r="M17" s="65"/>
      <c r="N17" s="65"/>
      <c r="O17" s="65"/>
      <c r="P17" s="65"/>
      <c r="Q17" s="66"/>
    </row>
    <row r="18" spans="1:17" ht="22.8" x14ac:dyDescent="0.4">
      <c r="A18" s="67" t="s">
        <v>95</v>
      </c>
      <c r="B18" s="119">
        <v>12.98</v>
      </c>
      <c r="C18" s="68">
        <v>250</v>
      </c>
      <c r="D18" s="66">
        <v>4.3899999999999997</v>
      </c>
      <c r="E18" s="66">
        <v>4.21</v>
      </c>
      <c r="F18" s="66">
        <v>13.22</v>
      </c>
      <c r="G18" s="66">
        <v>118.6</v>
      </c>
      <c r="H18" s="74">
        <v>473.26</v>
      </c>
      <c r="I18" s="71">
        <v>378.26</v>
      </c>
      <c r="J18" s="71">
        <v>34.14</v>
      </c>
      <c r="K18" s="71">
        <v>28.46</v>
      </c>
      <c r="L18" s="71">
        <v>70.48</v>
      </c>
      <c r="M18" s="71">
        <v>1.64</v>
      </c>
      <c r="N18" s="74">
        <v>0</v>
      </c>
      <c r="O18" s="74">
        <v>0</v>
      </c>
      <c r="P18" s="71">
        <v>4.66</v>
      </c>
      <c r="Q18" s="66">
        <v>102</v>
      </c>
    </row>
    <row r="19" spans="1:17" ht="22.8" x14ac:dyDescent="0.4">
      <c r="A19" s="62" t="s">
        <v>139</v>
      </c>
      <c r="B19" s="93" t="s">
        <v>137</v>
      </c>
      <c r="C19" s="68">
        <v>80</v>
      </c>
      <c r="D19" s="68">
        <v>13.53</v>
      </c>
      <c r="E19" s="68">
        <v>16.72</v>
      </c>
      <c r="F19" s="68">
        <v>41.31</v>
      </c>
      <c r="G19" s="68">
        <v>376.2</v>
      </c>
      <c r="H19" s="86">
        <v>1461</v>
      </c>
      <c r="I19" s="79">
        <v>209.6</v>
      </c>
      <c r="J19" s="79">
        <v>28.9</v>
      </c>
      <c r="K19" s="79">
        <v>42.7</v>
      </c>
      <c r="L19" s="79">
        <v>207.6</v>
      </c>
      <c r="M19" s="79">
        <v>2.9</v>
      </c>
      <c r="N19" s="79">
        <v>0</v>
      </c>
      <c r="O19" s="79">
        <v>0.05</v>
      </c>
      <c r="P19" s="79">
        <v>0.35</v>
      </c>
      <c r="Q19" s="66">
        <v>444</v>
      </c>
    </row>
    <row r="20" spans="1:17" ht="22.8" x14ac:dyDescent="0.4">
      <c r="A20" s="83" t="s">
        <v>116</v>
      </c>
      <c r="B20" s="74">
        <v>19.3</v>
      </c>
      <c r="C20" s="66">
        <v>150</v>
      </c>
      <c r="D20" s="78">
        <v>5.51</v>
      </c>
      <c r="E20" s="78">
        <v>4.51</v>
      </c>
      <c r="F20" s="78">
        <v>26.44</v>
      </c>
      <c r="G20" s="78">
        <v>168.45</v>
      </c>
      <c r="H20" s="79">
        <v>253.4</v>
      </c>
      <c r="I20" s="79">
        <v>37.29</v>
      </c>
      <c r="J20" s="79">
        <v>12.14</v>
      </c>
      <c r="K20" s="79">
        <v>8.14</v>
      </c>
      <c r="L20" s="79">
        <v>37.57</v>
      </c>
      <c r="M20" s="79">
        <v>0.81</v>
      </c>
      <c r="N20" s="79">
        <v>28.57</v>
      </c>
      <c r="O20" s="170">
        <v>5.7000000000000002E-2</v>
      </c>
      <c r="P20" s="79">
        <v>0</v>
      </c>
      <c r="Q20" s="66">
        <v>309</v>
      </c>
    </row>
    <row r="21" spans="1:17" ht="22.8" x14ac:dyDescent="0.4">
      <c r="A21" s="73" t="s">
        <v>143</v>
      </c>
      <c r="B21" s="68">
        <v>7.24</v>
      </c>
      <c r="C21" s="66">
        <v>200</v>
      </c>
      <c r="D21" s="66">
        <v>0.66</v>
      </c>
      <c r="E21" s="66">
        <v>0.09</v>
      </c>
      <c r="F21" s="66">
        <v>32</v>
      </c>
      <c r="G21" s="66">
        <v>132.80000000000001</v>
      </c>
      <c r="H21" s="74">
        <v>7.84</v>
      </c>
      <c r="I21" s="71">
        <v>229.8</v>
      </c>
      <c r="J21" s="71">
        <v>32.479999999999997</v>
      </c>
      <c r="K21" s="71">
        <v>17.46</v>
      </c>
      <c r="L21" s="71">
        <v>23.44</v>
      </c>
      <c r="M21" s="71">
        <v>0.7</v>
      </c>
      <c r="N21" s="71">
        <v>0</v>
      </c>
      <c r="O21" s="80">
        <v>1.6E-2</v>
      </c>
      <c r="P21" s="71">
        <v>0.73</v>
      </c>
      <c r="Q21" s="66">
        <v>349</v>
      </c>
    </row>
    <row r="22" spans="1:17" ht="22.8" x14ac:dyDescent="0.4">
      <c r="A22" s="83" t="s">
        <v>11</v>
      </c>
      <c r="B22" s="63">
        <v>1.66</v>
      </c>
      <c r="C22" s="66">
        <v>30</v>
      </c>
      <c r="D22" s="66">
        <v>2.1</v>
      </c>
      <c r="E22" s="66">
        <v>0.3</v>
      </c>
      <c r="F22" s="66">
        <v>12.3</v>
      </c>
      <c r="G22" s="66">
        <v>60</v>
      </c>
      <c r="H22" s="74">
        <v>147.30000000000001</v>
      </c>
      <c r="I22" s="71">
        <v>21</v>
      </c>
      <c r="J22" s="71">
        <v>38</v>
      </c>
      <c r="K22" s="71">
        <v>12.3</v>
      </c>
      <c r="L22" s="71">
        <v>39</v>
      </c>
      <c r="M22" s="71">
        <v>1.1000000000000001</v>
      </c>
      <c r="N22" s="71">
        <v>0</v>
      </c>
      <c r="O22" s="75">
        <v>0.12</v>
      </c>
      <c r="P22" s="71">
        <v>0.1</v>
      </c>
      <c r="Q22" s="66" t="s">
        <v>13</v>
      </c>
    </row>
    <row r="23" spans="1:17" ht="22.8" x14ac:dyDescent="0.4">
      <c r="A23" s="83" t="s">
        <v>16</v>
      </c>
      <c r="B23" s="81">
        <v>1.2</v>
      </c>
      <c r="C23" s="66">
        <v>20</v>
      </c>
      <c r="D23" s="66">
        <v>1.0900000000000001</v>
      </c>
      <c r="E23" s="66">
        <v>0.2</v>
      </c>
      <c r="F23" s="66">
        <v>7.4</v>
      </c>
      <c r="G23" s="66">
        <v>36</v>
      </c>
      <c r="H23" s="74">
        <v>120.6</v>
      </c>
      <c r="I23" s="71">
        <v>33.33</v>
      </c>
      <c r="J23" s="71">
        <v>14.66</v>
      </c>
      <c r="K23" s="71">
        <v>8</v>
      </c>
      <c r="L23" s="71">
        <v>25.33</v>
      </c>
      <c r="M23" s="71">
        <v>0.56000000000000005</v>
      </c>
      <c r="N23" s="71">
        <v>0</v>
      </c>
      <c r="O23" s="80">
        <v>0.08</v>
      </c>
      <c r="P23" s="71">
        <v>0.13</v>
      </c>
      <c r="Q23" s="66" t="s">
        <v>13</v>
      </c>
    </row>
    <row r="24" spans="1:17" ht="22.8" x14ac:dyDescent="0.4">
      <c r="A24" s="162" t="s">
        <v>9</v>
      </c>
      <c r="B24" s="82" t="s">
        <v>150</v>
      </c>
      <c r="C24" s="82" t="s">
        <v>151</v>
      </c>
      <c r="D24" s="82">
        <f t="shared" ref="D24:P24" si="1">D17+D18+D19+D21+D22+D23</f>
        <v>21.77</v>
      </c>
      <c r="E24" s="82">
        <f t="shared" si="1"/>
        <v>21.52</v>
      </c>
      <c r="F24" s="82">
        <f t="shared" si="1"/>
        <v>106.23</v>
      </c>
      <c r="G24" s="82">
        <f t="shared" si="1"/>
        <v>723.59999999999991</v>
      </c>
      <c r="H24" s="82">
        <f t="shared" si="1"/>
        <v>2210</v>
      </c>
      <c r="I24" s="82">
        <f t="shared" si="1"/>
        <v>871.99000000000012</v>
      </c>
      <c r="J24" s="82">
        <f t="shared" si="1"/>
        <v>148.17999999999998</v>
      </c>
      <c r="K24" s="82">
        <f t="shared" si="1"/>
        <v>108.92</v>
      </c>
      <c r="L24" s="82">
        <f t="shared" si="1"/>
        <v>365.84999999999997</v>
      </c>
      <c r="M24" s="82">
        <f t="shared" si="1"/>
        <v>6.9</v>
      </c>
      <c r="N24" s="82">
        <f t="shared" si="1"/>
        <v>0</v>
      </c>
      <c r="O24" s="82">
        <f t="shared" si="1"/>
        <v>0.26600000000000001</v>
      </c>
      <c r="P24" s="82">
        <f t="shared" si="1"/>
        <v>5.97</v>
      </c>
      <c r="Q24" s="85"/>
    </row>
    <row r="25" spans="1:17" ht="22.8" x14ac:dyDescent="0.4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7"/>
    </row>
    <row r="29" spans="1:17" ht="21" x14ac:dyDescent="0.4">
      <c r="A29" s="131"/>
      <c r="B29" s="59"/>
      <c r="C29" s="131"/>
      <c r="D29" s="131"/>
      <c r="E29" s="131"/>
      <c r="F29" s="131"/>
      <c r="G29" s="131"/>
      <c r="H29" s="59"/>
      <c r="I29" s="59"/>
      <c r="J29" s="59"/>
      <c r="K29" s="59"/>
      <c r="L29" s="59"/>
      <c r="M29" s="59"/>
      <c r="N29" s="59"/>
      <c r="O29" s="59"/>
      <c r="P29" s="59"/>
      <c r="Q29" s="57"/>
    </row>
    <row r="30" spans="1:17" x14ac:dyDescent="0.25">
      <c r="B30" s="51"/>
    </row>
    <row r="33" spans="3:3" ht="16.2" customHeight="1" x14ac:dyDescent="0.25">
      <c r="C33" s="51"/>
    </row>
  </sheetData>
  <mergeCells count="9">
    <mergeCell ref="A25:Q25"/>
    <mergeCell ref="Q5:Q7"/>
    <mergeCell ref="A8:Q8"/>
    <mergeCell ref="A16:Q16"/>
    <mergeCell ref="A5:A6"/>
    <mergeCell ref="C5:C6"/>
    <mergeCell ref="D5:G5"/>
    <mergeCell ref="H5:P5"/>
    <mergeCell ref="B5:B6"/>
  </mergeCells>
  <pageMargins left="1.1914583333333333" right="0.52854166666666669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zoomScale="60" workbookViewId="0">
      <selection activeCell="A10" sqref="A10:Q10"/>
    </sheetView>
  </sheetViews>
  <sheetFormatPr defaultRowHeight="13.2" x14ac:dyDescent="0.25"/>
  <cols>
    <col min="1" max="1" width="43.33203125" customWidth="1"/>
    <col min="2" max="2" width="12.77734375" customWidth="1"/>
    <col min="3" max="3" width="12.109375" customWidth="1"/>
    <col min="4" max="4" width="10.44140625" customWidth="1"/>
    <col min="5" max="5" width="10.33203125" customWidth="1"/>
    <col min="6" max="6" width="10.6640625" customWidth="1"/>
    <col min="7" max="7" width="11.21875" customWidth="1"/>
    <col min="8" max="8" width="13.44140625" customWidth="1"/>
    <col min="9" max="9" width="13.6640625" customWidth="1"/>
    <col min="10" max="11" width="10.88671875" bestFit="1" customWidth="1"/>
    <col min="12" max="12" width="10.88671875" customWidth="1"/>
    <col min="13" max="13" width="9.33203125" bestFit="1" customWidth="1"/>
    <col min="14" max="14" width="10.88671875" bestFit="1" customWidth="1"/>
    <col min="15" max="16" width="11.109375" customWidth="1"/>
    <col min="17" max="17" width="11.5546875" customWidth="1"/>
  </cols>
  <sheetData>
    <row r="1" spans="1:17" ht="22.8" x14ac:dyDescent="0.4">
      <c r="A1" s="134" t="s">
        <v>88</v>
      </c>
      <c r="B1" s="134"/>
      <c r="C1" s="134"/>
      <c r="D1" s="134"/>
      <c r="E1" s="134"/>
      <c r="F1" s="134"/>
      <c r="G1" s="134"/>
      <c r="H1" s="134"/>
      <c r="I1" s="89"/>
      <c r="J1" s="89"/>
      <c r="K1" s="89"/>
      <c r="L1" s="90" t="s">
        <v>91</v>
      </c>
      <c r="M1" s="90"/>
      <c r="N1" s="90"/>
      <c r="O1" s="90"/>
      <c r="P1" s="91"/>
      <c r="Q1" s="89"/>
    </row>
    <row r="2" spans="1:17" ht="22.8" x14ac:dyDescent="0.4">
      <c r="A2" s="134" t="s">
        <v>99</v>
      </c>
      <c r="B2" s="134"/>
      <c r="C2" s="134"/>
      <c r="D2" s="134"/>
      <c r="E2" s="134"/>
      <c r="F2" s="134"/>
      <c r="G2" s="134"/>
      <c r="H2" s="134"/>
      <c r="I2" s="89"/>
      <c r="J2" s="89"/>
      <c r="K2" s="89"/>
      <c r="L2" s="90" t="s">
        <v>92</v>
      </c>
      <c r="M2" s="90"/>
      <c r="N2" s="90"/>
      <c r="O2" s="90"/>
      <c r="P2" s="91"/>
      <c r="Q2" s="89"/>
    </row>
    <row r="3" spans="1:17" ht="22.8" x14ac:dyDescent="0.4">
      <c r="A3" s="134" t="s">
        <v>100</v>
      </c>
      <c r="B3" s="134"/>
      <c r="C3" s="134"/>
      <c r="D3" s="134"/>
      <c r="E3" s="134"/>
      <c r="F3" s="134"/>
      <c r="G3" s="134"/>
      <c r="H3" s="134"/>
      <c r="I3" s="89"/>
      <c r="J3" s="89"/>
      <c r="K3" s="89"/>
      <c r="L3" s="90" t="s">
        <v>93</v>
      </c>
      <c r="M3" s="90"/>
      <c r="N3" s="90"/>
      <c r="O3" s="90"/>
      <c r="P3" s="91"/>
      <c r="Q3" s="89"/>
    </row>
    <row r="4" spans="1:17" ht="22.8" x14ac:dyDescent="0.4">
      <c r="A4" s="92"/>
      <c r="B4" s="92"/>
      <c r="C4" s="92"/>
      <c r="D4" s="93"/>
      <c r="E4" s="93"/>
      <c r="F4" s="48" t="s">
        <v>141</v>
      </c>
      <c r="G4" s="93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4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</row>
    <row r="6" spans="1:17" ht="22.8" x14ac:dyDescent="0.25">
      <c r="A6" s="216"/>
      <c r="B6" s="221"/>
      <c r="C6" s="219"/>
      <c r="D6" s="133" t="s">
        <v>71</v>
      </c>
      <c r="E6" s="133" t="s">
        <v>72</v>
      </c>
      <c r="F6" s="133" t="s">
        <v>73</v>
      </c>
      <c r="G6" s="133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17" ht="22.8" x14ac:dyDescent="0.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219"/>
    </row>
    <row r="8" spans="1:17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7" ht="22.8" x14ac:dyDescent="0.4">
      <c r="A9" s="141" t="s">
        <v>112</v>
      </c>
      <c r="B9" s="126">
        <v>33</v>
      </c>
      <c r="C9" s="142">
        <v>260</v>
      </c>
      <c r="D9" s="144">
        <v>7.51</v>
      </c>
      <c r="E9" s="144">
        <v>11.72</v>
      </c>
      <c r="F9" s="144">
        <v>37.049999999999997</v>
      </c>
      <c r="G9" s="99">
        <v>285</v>
      </c>
      <c r="H9" s="144">
        <v>360.83</v>
      </c>
      <c r="I9" s="145">
        <v>228.65</v>
      </c>
      <c r="J9" s="145">
        <v>136</v>
      </c>
      <c r="K9" s="145">
        <v>47.6</v>
      </c>
      <c r="L9" s="145">
        <v>181.37</v>
      </c>
      <c r="M9" s="145">
        <v>1.24</v>
      </c>
      <c r="N9" s="145">
        <v>18</v>
      </c>
      <c r="O9" s="145">
        <v>0.19</v>
      </c>
      <c r="P9" s="145">
        <v>1.17</v>
      </c>
      <c r="Q9" s="99">
        <v>182</v>
      </c>
    </row>
    <row r="10" spans="1:17" ht="22.8" x14ac:dyDescent="0.4">
      <c r="A10" s="97" t="s">
        <v>115</v>
      </c>
      <c r="B10" s="74">
        <v>20.76</v>
      </c>
      <c r="C10" s="66">
        <v>22</v>
      </c>
      <c r="D10" s="78">
        <v>4.0999999999999996</v>
      </c>
      <c r="E10" s="78">
        <v>4.5999999999999996</v>
      </c>
      <c r="F10" s="78">
        <v>0.46</v>
      </c>
      <c r="G10" s="64">
        <v>59.33</v>
      </c>
      <c r="H10" s="79">
        <v>210</v>
      </c>
      <c r="I10" s="79">
        <v>40</v>
      </c>
      <c r="J10" s="79">
        <v>140</v>
      </c>
      <c r="K10" s="79">
        <v>6.6</v>
      </c>
      <c r="L10" s="79">
        <v>180</v>
      </c>
      <c r="M10" s="79">
        <v>0.16</v>
      </c>
      <c r="N10" s="79">
        <v>30</v>
      </c>
      <c r="O10" s="156">
        <v>6.7000000000000002E-3</v>
      </c>
      <c r="P10" s="79">
        <v>0.12</v>
      </c>
      <c r="Q10" s="64">
        <v>209</v>
      </c>
    </row>
    <row r="11" spans="1:17" ht="22.8" x14ac:dyDescent="0.4">
      <c r="A11" s="84" t="s">
        <v>10</v>
      </c>
      <c r="B11" s="81">
        <v>11.99</v>
      </c>
      <c r="C11" s="63">
        <v>10</v>
      </c>
      <c r="D11" s="64">
        <v>0.08</v>
      </c>
      <c r="E11" s="64">
        <v>7.25</v>
      </c>
      <c r="F11" s="64">
        <v>0.13</v>
      </c>
      <c r="G11" s="64">
        <v>66</v>
      </c>
      <c r="H11" s="74">
        <v>1.5</v>
      </c>
      <c r="I11" s="74">
        <v>3</v>
      </c>
      <c r="J11" s="74">
        <v>2.4</v>
      </c>
      <c r="K11" s="74">
        <v>0</v>
      </c>
      <c r="L11" s="74">
        <v>3</v>
      </c>
      <c r="M11" s="74">
        <v>0.02</v>
      </c>
      <c r="N11" s="74">
        <v>40</v>
      </c>
      <c r="O11" s="74">
        <v>0</v>
      </c>
      <c r="P11" s="74">
        <v>0</v>
      </c>
      <c r="Q11" s="66">
        <v>14</v>
      </c>
    </row>
    <row r="12" spans="1:17" ht="22.8" x14ac:dyDescent="0.4">
      <c r="A12" s="97" t="s">
        <v>94</v>
      </c>
      <c r="B12" s="74">
        <v>5</v>
      </c>
      <c r="C12" s="66">
        <v>50</v>
      </c>
      <c r="D12" s="64"/>
      <c r="E12" s="64">
        <v>0.3</v>
      </c>
      <c r="F12" s="64">
        <v>12.3</v>
      </c>
      <c r="G12" s="64">
        <v>60</v>
      </c>
      <c r="H12" s="86">
        <v>147.30000000000001</v>
      </c>
      <c r="I12" s="86">
        <v>21</v>
      </c>
      <c r="J12" s="86">
        <v>38</v>
      </c>
      <c r="K12" s="86">
        <v>12.3</v>
      </c>
      <c r="L12" s="86">
        <v>39</v>
      </c>
      <c r="M12" s="86">
        <v>1.1000000000000001</v>
      </c>
      <c r="N12" s="86">
        <v>0</v>
      </c>
      <c r="O12" s="143">
        <v>0.12</v>
      </c>
      <c r="P12" s="86">
        <v>0.1</v>
      </c>
      <c r="Q12" s="66" t="s">
        <v>13</v>
      </c>
    </row>
    <row r="13" spans="1:17" ht="22.8" x14ac:dyDescent="0.4">
      <c r="A13" s="73" t="s">
        <v>113</v>
      </c>
      <c r="B13" s="68">
        <v>21.35</v>
      </c>
      <c r="C13" s="68">
        <v>200</v>
      </c>
      <c r="D13" s="66">
        <v>3.16</v>
      </c>
      <c r="E13" s="66">
        <v>2.67</v>
      </c>
      <c r="F13" s="66">
        <v>15.94</v>
      </c>
      <c r="G13" s="66">
        <v>100.6</v>
      </c>
      <c r="H13" s="64">
        <v>50.12</v>
      </c>
      <c r="I13" s="86">
        <v>146.34</v>
      </c>
      <c r="J13" s="86">
        <v>125.78</v>
      </c>
      <c r="K13" s="86">
        <v>14</v>
      </c>
      <c r="L13" s="86">
        <v>90</v>
      </c>
      <c r="M13" s="86">
        <v>0.13</v>
      </c>
      <c r="N13" s="86">
        <v>20</v>
      </c>
      <c r="O13" s="146">
        <v>4.3999999999999997E-2</v>
      </c>
      <c r="P13" s="86">
        <v>1.3</v>
      </c>
      <c r="Q13" s="66">
        <v>379</v>
      </c>
    </row>
    <row r="14" spans="1:17" ht="22.8" x14ac:dyDescent="0.4">
      <c r="A14" s="178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</row>
    <row r="15" spans="1:17" ht="22.8" x14ac:dyDescent="0.4">
      <c r="A15" s="178" t="s">
        <v>8</v>
      </c>
      <c r="B15" s="160">
        <f t="shared" ref="B15:P15" si="0">SUM(B9:B14)</f>
        <v>92.1</v>
      </c>
      <c r="C15" s="160">
        <f t="shared" si="0"/>
        <v>542</v>
      </c>
      <c r="D15" s="160">
        <f t="shared" si="0"/>
        <v>14.85</v>
      </c>
      <c r="E15" s="160">
        <f t="shared" si="0"/>
        <v>26.54</v>
      </c>
      <c r="F15" s="160">
        <f t="shared" si="0"/>
        <v>65.88</v>
      </c>
      <c r="G15" s="160">
        <f t="shared" si="0"/>
        <v>570.92999999999995</v>
      </c>
      <c r="H15" s="160">
        <f t="shared" si="0"/>
        <v>769.74999999999989</v>
      </c>
      <c r="I15" s="160">
        <f t="shared" si="0"/>
        <v>438.99</v>
      </c>
      <c r="J15" s="160">
        <f t="shared" si="0"/>
        <v>442.17999999999995</v>
      </c>
      <c r="K15" s="160">
        <f t="shared" si="0"/>
        <v>80.5</v>
      </c>
      <c r="L15" s="160">
        <f t="shared" si="0"/>
        <v>493.37</v>
      </c>
      <c r="M15" s="160">
        <f t="shared" si="0"/>
        <v>2.65</v>
      </c>
      <c r="N15" s="160">
        <f t="shared" si="0"/>
        <v>108</v>
      </c>
      <c r="O15" s="160">
        <f t="shared" si="0"/>
        <v>0.36069999999999997</v>
      </c>
      <c r="P15" s="160">
        <f t="shared" si="0"/>
        <v>2.6900000000000004</v>
      </c>
      <c r="Q15" s="161"/>
    </row>
    <row r="16" spans="1:17" x14ac:dyDescent="0.25">
      <c r="A16" s="228" t="s">
        <v>6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</row>
    <row r="17" spans="1:25" x14ac:dyDescent="0.25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</row>
    <row r="18" spans="1:25" ht="22.8" x14ac:dyDescent="0.4">
      <c r="A18" s="73" t="s">
        <v>144</v>
      </c>
      <c r="B18" s="126">
        <v>13.6</v>
      </c>
      <c r="C18" s="68">
        <v>39</v>
      </c>
      <c r="D18" s="66">
        <v>0.42</v>
      </c>
      <c r="E18" s="66">
        <v>0.06</v>
      </c>
      <c r="F18" s="66">
        <v>1.1399999999999999</v>
      </c>
      <c r="G18" s="66">
        <v>7.2</v>
      </c>
      <c r="H18" s="99">
        <v>4.8</v>
      </c>
      <c r="I18" s="65">
        <v>84.6</v>
      </c>
      <c r="J18" s="65">
        <v>13.8</v>
      </c>
      <c r="K18" s="65">
        <v>8.4</v>
      </c>
      <c r="L18" s="65">
        <v>25.2</v>
      </c>
      <c r="M18" s="65">
        <v>0.36</v>
      </c>
      <c r="N18" s="65">
        <v>6</v>
      </c>
      <c r="O18" s="65">
        <v>1.7999999999999999E-2</v>
      </c>
      <c r="P18" s="65">
        <v>6</v>
      </c>
      <c r="Q18" s="66">
        <v>71</v>
      </c>
    </row>
    <row r="19" spans="1:25" ht="22.8" x14ac:dyDescent="0.4">
      <c r="A19" s="67" t="s">
        <v>114</v>
      </c>
      <c r="B19" s="119">
        <v>37.75</v>
      </c>
      <c r="C19" s="68">
        <v>250</v>
      </c>
      <c r="D19" s="66">
        <v>4.3899999999999997</v>
      </c>
      <c r="E19" s="66">
        <v>4.21</v>
      </c>
      <c r="F19" s="66">
        <v>13.22</v>
      </c>
      <c r="G19" s="66">
        <v>118.6</v>
      </c>
      <c r="H19" s="74">
        <v>473.26</v>
      </c>
      <c r="I19" s="71">
        <v>378.26</v>
      </c>
      <c r="J19" s="71">
        <v>34.14</v>
      </c>
      <c r="K19" s="71">
        <v>28.46</v>
      </c>
      <c r="L19" s="71">
        <v>70.48</v>
      </c>
      <c r="M19" s="71">
        <v>1.64</v>
      </c>
      <c r="N19" s="74">
        <v>0</v>
      </c>
      <c r="O19" s="74">
        <v>0</v>
      </c>
      <c r="P19" s="71">
        <v>4.66</v>
      </c>
      <c r="Q19" s="66">
        <v>102</v>
      </c>
    </row>
    <row r="20" spans="1:25" ht="22.8" x14ac:dyDescent="0.4">
      <c r="A20" s="62" t="s">
        <v>142</v>
      </c>
      <c r="B20" s="66">
        <v>52.85</v>
      </c>
      <c r="C20" s="68">
        <v>130</v>
      </c>
      <c r="D20" s="68">
        <v>13.53</v>
      </c>
      <c r="E20" s="68">
        <v>16.72</v>
      </c>
      <c r="F20" s="68">
        <v>41.31</v>
      </c>
      <c r="G20" s="68">
        <v>376.2</v>
      </c>
      <c r="H20" s="86">
        <v>1461</v>
      </c>
      <c r="I20" s="79">
        <v>209.6</v>
      </c>
      <c r="J20" s="79">
        <v>28.9</v>
      </c>
      <c r="K20" s="79">
        <v>42.7</v>
      </c>
      <c r="L20" s="79">
        <v>207.6</v>
      </c>
      <c r="M20" s="79">
        <v>2.9</v>
      </c>
      <c r="N20" s="79">
        <v>0</v>
      </c>
      <c r="O20" s="79">
        <v>0.05</v>
      </c>
      <c r="P20" s="79">
        <v>0.35</v>
      </c>
      <c r="Q20" s="66">
        <v>444</v>
      </c>
    </row>
    <row r="21" spans="1:25" ht="22.8" x14ac:dyDescent="0.4">
      <c r="A21" s="73" t="s">
        <v>31</v>
      </c>
      <c r="B21" s="74">
        <v>15.91</v>
      </c>
      <c r="C21" s="66">
        <v>150</v>
      </c>
      <c r="D21" s="66">
        <v>8.59</v>
      </c>
      <c r="E21" s="66">
        <v>6.09</v>
      </c>
      <c r="F21" s="66">
        <v>38.64</v>
      </c>
      <c r="G21" s="66">
        <v>243.75</v>
      </c>
      <c r="H21" s="74">
        <v>583.46</v>
      </c>
      <c r="I21" s="71">
        <v>259.62</v>
      </c>
      <c r="J21" s="71">
        <v>14.82</v>
      </c>
      <c r="K21" s="71">
        <v>135.83000000000001</v>
      </c>
      <c r="L21" s="71">
        <v>203.93</v>
      </c>
      <c r="M21" s="71">
        <v>4.5599999999999996</v>
      </c>
      <c r="N21" s="71">
        <v>0</v>
      </c>
      <c r="O21" s="71">
        <v>0.21</v>
      </c>
      <c r="P21" s="71">
        <v>0</v>
      </c>
      <c r="Q21" s="66">
        <v>302</v>
      </c>
      <c r="T21" s="60"/>
    </row>
    <row r="22" spans="1:25" ht="22.8" x14ac:dyDescent="0.4">
      <c r="A22" s="73" t="s">
        <v>143</v>
      </c>
      <c r="B22" s="68">
        <v>7.24</v>
      </c>
      <c r="C22" s="66">
        <v>200</v>
      </c>
      <c r="D22" s="66">
        <v>0.66</v>
      </c>
      <c r="E22" s="66">
        <v>0.09</v>
      </c>
      <c r="F22" s="66">
        <v>32</v>
      </c>
      <c r="G22" s="66">
        <v>132.80000000000001</v>
      </c>
      <c r="H22" s="74">
        <v>7.84</v>
      </c>
      <c r="I22" s="71">
        <v>229.8</v>
      </c>
      <c r="J22" s="71">
        <v>32.479999999999997</v>
      </c>
      <c r="K22" s="71">
        <v>17.46</v>
      </c>
      <c r="L22" s="71">
        <v>23.44</v>
      </c>
      <c r="M22" s="71">
        <v>0.7</v>
      </c>
      <c r="N22" s="71">
        <v>0</v>
      </c>
      <c r="O22" s="80">
        <v>1.6E-2</v>
      </c>
      <c r="P22" s="71">
        <v>0.73</v>
      </c>
      <c r="Q22" s="66">
        <v>349</v>
      </c>
      <c r="Y22" s="51"/>
    </row>
    <row r="23" spans="1:25" ht="22.8" x14ac:dyDescent="0.4">
      <c r="A23" s="84" t="s">
        <v>11</v>
      </c>
      <c r="B23" s="130" t="s">
        <v>98</v>
      </c>
      <c r="C23" s="64">
        <v>30</v>
      </c>
      <c r="D23" s="64">
        <v>2.1</v>
      </c>
      <c r="E23" s="64">
        <v>0.3</v>
      </c>
      <c r="F23" s="64">
        <v>12.3</v>
      </c>
      <c r="G23" s="64">
        <v>60</v>
      </c>
      <c r="H23" s="74">
        <v>147.30000000000001</v>
      </c>
      <c r="I23" s="71">
        <v>21</v>
      </c>
      <c r="J23" s="71">
        <v>38</v>
      </c>
      <c r="K23" s="71">
        <v>12.3</v>
      </c>
      <c r="L23" s="71">
        <v>39</v>
      </c>
      <c r="M23" s="71">
        <v>1.1000000000000001</v>
      </c>
      <c r="N23" s="71">
        <v>0</v>
      </c>
      <c r="O23" s="75">
        <v>0.12</v>
      </c>
      <c r="P23" s="71">
        <v>0.1</v>
      </c>
      <c r="Q23" s="66" t="s">
        <v>13</v>
      </c>
    </row>
    <row r="24" spans="1:25" ht="22.8" x14ac:dyDescent="0.4">
      <c r="A24" s="84" t="s">
        <v>16</v>
      </c>
      <c r="B24" s="63">
        <v>1.08</v>
      </c>
      <c r="C24" s="64">
        <v>20</v>
      </c>
      <c r="D24" s="64">
        <v>1.0900000000000001</v>
      </c>
      <c r="E24" s="64">
        <v>0.2</v>
      </c>
      <c r="F24" s="64">
        <v>7.4</v>
      </c>
      <c r="G24" s="64">
        <v>36</v>
      </c>
      <c r="H24" s="74">
        <v>120.6</v>
      </c>
      <c r="I24" s="71">
        <v>33.33</v>
      </c>
      <c r="J24" s="71">
        <v>14.66</v>
      </c>
      <c r="K24" s="71">
        <v>8</v>
      </c>
      <c r="L24" s="71">
        <v>25.33</v>
      </c>
      <c r="M24" s="71">
        <v>0.56000000000000005</v>
      </c>
      <c r="N24" s="71">
        <v>0</v>
      </c>
      <c r="O24" s="80">
        <v>0.08</v>
      </c>
      <c r="P24" s="71">
        <v>0.13</v>
      </c>
      <c r="Q24" s="66" t="s">
        <v>13</v>
      </c>
    </row>
    <row r="25" spans="1:25" ht="22.8" x14ac:dyDescent="0.4">
      <c r="A25" s="132" t="s">
        <v>9</v>
      </c>
      <c r="B25" s="98">
        <v>129.94</v>
      </c>
      <c r="C25" s="98">
        <v>819</v>
      </c>
      <c r="D25" s="98">
        <f t="shared" ref="D25:P25" si="1">D18+D19+D20+D21+D22+D23+D24</f>
        <v>30.78</v>
      </c>
      <c r="E25" s="98">
        <f t="shared" si="1"/>
        <v>27.669999999999998</v>
      </c>
      <c r="F25" s="98">
        <f t="shared" si="1"/>
        <v>146.01000000000002</v>
      </c>
      <c r="G25" s="98">
        <f t="shared" si="1"/>
        <v>974.55</v>
      </c>
      <c r="H25" s="98">
        <f t="shared" si="1"/>
        <v>2798.26</v>
      </c>
      <c r="I25" s="98">
        <f t="shared" si="1"/>
        <v>1216.21</v>
      </c>
      <c r="J25" s="98">
        <f t="shared" si="1"/>
        <v>176.79999999999998</v>
      </c>
      <c r="K25" s="98">
        <f t="shared" si="1"/>
        <v>253.15000000000003</v>
      </c>
      <c r="L25" s="98">
        <f t="shared" si="1"/>
        <v>594.98</v>
      </c>
      <c r="M25" s="98">
        <f t="shared" si="1"/>
        <v>11.82</v>
      </c>
      <c r="N25" s="98">
        <f t="shared" si="1"/>
        <v>6</v>
      </c>
      <c r="O25" s="98">
        <f t="shared" si="1"/>
        <v>0.49400000000000005</v>
      </c>
      <c r="P25" s="98">
        <f t="shared" si="1"/>
        <v>11.97</v>
      </c>
      <c r="Q25" s="78"/>
    </row>
    <row r="27" spans="1:25" ht="22.8" x14ac:dyDescent="0.4">
      <c r="A27" s="225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7"/>
    </row>
    <row r="30" spans="1:25" ht="22.8" x14ac:dyDescent="0.4">
      <c r="A30" s="107"/>
      <c r="B30" s="124"/>
      <c r="C30" s="107"/>
      <c r="D30" s="107"/>
      <c r="E30" s="107"/>
      <c r="F30" s="107"/>
      <c r="G30" s="107"/>
      <c r="H30" s="133"/>
      <c r="I30" s="133"/>
      <c r="J30" s="133"/>
      <c r="K30" s="133"/>
      <c r="L30" s="133"/>
      <c r="M30" s="133"/>
      <c r="N30" s="133"/>
      <c r="O30" s="133"/>
      <c r="P30" s="133"/>
      <c r="Q30" s="78"/>
    </row>
    <row r="31" spans="1:25" ht="22.8" x14ac:dyDescent="0.4">
      <c r="A31" s="132"/>
      <c r="B31" s="128"/>
      <c r="C31" s="76"/>
      <c r="D31" s="76"/>
      <c r="E31" s="76"/>
      <c r="F31" s="76"/>
      <c r="G31" s="76"/>
      <c r="H31" s="87"/>
      <c r="I31" s="87"/>
      <c r="J31" s="87"/>
      <c r="K31" s="87"/>
      <c r="L31" s="87"/>
      <c r="M31" s="87"/>
      <c r="N31" s="87"/>
      <c r="O31" s="87"/>
      <c r="P31" s="87"/>
      <c r="Q31" s="78"/>
    </row>
    <row r="34" spans="1:3" x14ac:dyDescent="0.25">
      <c r="C34">
        <v>196.95</v>
      </c>
    </row>
    <row r="41" spans="1:3" x14ac:dyDescent="0.25">
      <c r="A41" s="51"/>
    </row>
  </sheetData>
  <mergeCells count="9">
    <mergeCell ref="Q5:Q7"/>
    <mergeCell ref="A27:Q27"/>
    <mergeCell ref="A8:Q8"/>
    <mergeCell ref="A5:A6"/>
    <mergeCell ref="C5:C6"/>
    <mergeCell ref="D5:G5"/>
    <mergeCell ref="H5:P5"/>
    <mergeCell ref="B5:B6"/>
    <mergeCell ref="A16:Q17"/>
  </mergeCells>
  <pageMargins left="1.1825000000000001" right="0.54645833333333338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BreakPreview" topLeftCell="A4" zoomScale="60" workbookViewId="0">
      <selection activeCell="Z13" sqref="Z13"/>
    </sheetView>
  </sheetViews>
  <sheetFormatPr defaultRowHeight="13.2" x14ac:dyDescent="0.25"/>
  <cols>
    <col min="1" max="1" width="43.88671875" customWidth="1"/>
    <col min="2" max="2" width="13.5546875" customWidth="1"/>
    <col min="3" max="3" width="13.6640625" customWidth="1"/>
    <col min="4" max="4" width="8.88671875" customWidth="1"/>
    <col min="5" max="5" width="9.88671875" customWidth="1"/>
    <col min="6" max="6" width="10.5546875" customWidth="1"/>
    <col min="7" max="7" width="12" customWidth="1"/>
    <col min="8" max="8" width="12.88671875" customWidth="1"/>
    <col min="9" max="9" width="12.6640625" customWidth="1"/>
    <col min="10" max="10" width="10.88671875" bestFit="1" customWidth="1"/>
    <col min="11" max="12" width="11.5546875" customWidth="1"/>
    <col min="13" max="13" width="9" bestFit="1" customWidth="1"/>
    <col min="14" max="14" width="11.44140625" customWidth="1"/>
    <col min="15" max="15" width="10.88671875" bestFit="1" customWidth="1"/>
    <col min="16" max="16" width="11" customWidth="1"/>
    <col min="17" max="17" width="10.33203125" customWidth="1"/>
  </cols>
  <sheetData>
    <row r="1" spans="1:17" ht="22.8" x14ac:dyDescent="0.4">
      <c r="A1" s="122" t="s">
        <v>88</v>
      </c>
      <c r="B1" s="122"/>
      <c r="C1" s="122"/>
      <c r="D1" s="122"/>
      <c r="E1" s="122"/>
      <c r="F1" s="122"/>
      <c r="G1" s="122"/>
      <c r="H1" s="122"/>
      <c r="I1" s="89"/>
      <c r="J1" s="89"/>
      <c r="K1" s="89"/>
      <c r="L1" s="90" t="s">
        <v>91</v>
      </c>
      <c r="M1" s="90"/>
      <c r="N1" s="90"/>
      <c r="O1" s="90"/>
      <c r="P1" s="91"/>
      <c r="Q1" s="89"/>
    </row>
    <row r="2" spans="1:17" ht="22.8" x14ac:dyDescent="0.4">
      <c r="A2" s="122" t="s">
        <v>89</v>
      </c>
      <c r="B2" s="122"/>
      <c r="C2" s="122"/>
      <c r="D2" s="122"/>
      <c r="E2" s="122"/>
      <c r="F2" s="122"/>
      <c r="G2" s="122"/>
      <c r="H2" s="122"/>
      <c r="I2" s="89"/>
      <c r="J2" s="89"/>
      <c r="K2" s="89"/>
      <c r="L2" s="90" t="s">
        <v>92</v>
      </c>
      <c r="M2" s="90"/>
      <c r="N2" s="90"/>
      <c r="O2" s="90"/>
      <c r="P2" s="91"/>
      <c r="Q2" s="89"/>
    </row>
    <row r="3" spans="1:17" ht="22.8" x14ac:dyDescent="0.4">
      <c r="A3" s="122" t="s">
        <v>90</v>
      </c>
      <c r="B3" s="122"/>
      <c r="C3" s="122"/>
      <c r="D3" s="122"/>
      <c r="E3" s="122"/>
      <c r="F3" s="122"/>
      <c r="G3" s="122"/>
      <c r="H3" s="122"/>
      <c r="I3" s="89"/>
      <c r="J3" s="89"/>
      <c r="K3" s="89"/>
      <c r="L3" s="90" t="s">
        <v>93</v>
      </c>
      <c r="M3" s="90"/>
      <c r="N3" s="90"/>
      <c r="O3" s="90"/>
      <c r="P3" s="91"/>
      <c r="Q3" s="89"/>
    </row>
    <row r="4" spans="1:17" ht="22.8" x14ac:dyDescent="0.4">
      <c r="A4" s="92"/>
      <c r="B4" s="92"/>
      <c r="C4" s="92"/>
      <c r="D4" s="93"/>
      <c r="E4" s="93"/>
      <c r="F4" s="48" t="s">
        <v>158</v>
      </c>
      <c r="G4" s="93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47.2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</row>
    <row r="6" spans="1:17" ht="22.8" x14ac:dyDescent="0.25">
      <c r="A6" s="216"/>
      <c r="B6" s="221"/>
      <c r="C6" s="219"/>
      <c r="D6" s="121" t="s">
        <v>71</v>
      </c>
      <c r="E6" s="121" t="s">
        <v>72</v>
      </c>
      <c r="F6" s="121" t="s">
        <v>73</v>
      </c>
      <c r="G6" s="121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17" ht="22.8" x14ac:dyDescent="0.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219"/>
    </row>
    <row r="8" spans="1:17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7" ht="22.8" x14ac:dyDescent="0.4">
      <c r="A9" s="73" t="s">
        <v>153</v>
      </c>
      <c r="B9" s="68">
        <v>15.64</v>
      </c>
      <c r="C9" s="68">
        <v>45</v>
      </c>
      <c r="D9" s="66">
        <v>0.42</v>
      </c>
      <c r="E9" s="66">
        <v>0.06</v>
      </c>
      <c r="F9" s="66">
        <v>1.1399999999999999</v>
      </c>
      <c r="G9" s="66">
        <v>7.2</v>
      </c>
      <c r="H9" s="99">
        <v>4.8</v>
      </c>
      <c r="I9" s="65">
        <v>84.6</v>
      </c>
      <c r="J9" s="65">
        <v>13.8</v>
      </c>
      <c r="K9" s="65">
        <v>8.4</v>
      </c>
      <c r="L9" s="65">
        <v>25.2</v>
      </c>
      <c r="M9" s="65">
        <v>0.36</v>
      </c>
      <c r="N9" s="65">
        <v>6</v>
      </c>
      <c r="O9" s="65">
        <v>1.7999999999999999E-2</v>
      </c>
      <c r="P9" s="65">
        <v>6</v>
      </c>
      <c r="Q9" s="66">
        <v>71</v>
      </c>
    </row>
    <row r="10" spans="1:17" ht="22.8" x14ac:dyDescent="0.4">
      <c r="A10" s="67" t="s">
        <v>108</v>
      </c>
      <c r="B10" s="126">
        <v>64.12</v>
      </c>
      <c r="C10" s="68">
        <v>100</v>
      </c>
      <c r="D10" s="69">
        <v>14.8</v>
      </c>
      <c r="E10" s="69">
        <v>7.8</v>
      </c>
      <c r="F10" s="69">
        <v>0.36</v>
      </c>
      <c r="G10" s="69">
        <v>129.6</v>
      </c>
      <c r="H10" s="70">
        <v>316.2</v>
      </c>
      <c r="I10" s="74">
        <v>176.2</v>
      </c>
      <c r="J10" s="74">
        <v>56</v>
      </c>
      <c r="K10" s="74">
        <v>20.28</v>
      </c>
      <c r="L10" s="74">
        <v>167</v>
      </c>
      <c r="M10" s="74">
        <v>1.9</v>
      </c>
      <c r="N10" s="74">
        <v>98.2</v>
      </c>
      <c r="O10" s="74">
        <v>0.04</v>
      </c>
      <c r="P10" s="74">
        <v>2.36</v>
      </c>
      <c r="Q10" s="72">
        <v>288</v>
      </c>
    </row>
    <row r="11" spans="1:17" ht="22.8" x14ac:dyDescent="0.4">
      <c r="A11" s="73" t="s">
        <v>31</v>
      </c>
      <c r="B11" s="74">
        <v>15.91</v>
      </c>
      <c r="C11" s="66">
        <v>150</v>
      </c>
      <c r="D11" s="66">
        <v>8.59</v>
      </c>
      <c r="E11" s="66">
        <v>6.09</v>
      </c>
      <c r="F11" s="66">
        <v>38.64</v>
      </c>
      <c r="G11" s="66">
        <v>243.75</v>
      </c>
      <c r="H11" s="74">
        <v>583.46</v>
      </c>
      <c r="I11" s="71">
        <v>259.62</v>
      </c>
      <c r="J11" s="71">
        <v>14.82</v>
      </c>
      <c r="K11" s="71">
        <v>135.83000000000001</v>
      </c>
      <c r="L11" s="71">
        <v>203.93</v>
      </c>
      <c r="M11" s="71">
        <v>4.5599999999999996</v>
      </c>
      <c r="N11" s="71">
        <v>0</v>
      </c>
      <c r="O11" s="71">
        <v>0.21</v>
      </c>
      <c r="P11" s="71">
        <v>0</v>
      </c>
      <c r="Q11" s="66">
        <v>302</v>
      </c>
    </row>
    <row r="12" spans="1:17" ht="22.8" x14ac:dyDescent="0.4">
      <c r="A12" s="73" t="s">
        <v>159</v>
      </c>
      <c r="B12" s="68">
        <v>16.239999999999998</v>
      </c>
      <c r="C12" s="66">
        <v>200</v>
      </c>
      <c r="D12" s="66">
        <v>0.66</v>
      </c>
      <c r="E12" s="66">
        <v>0.09</v>
      </c>
      <c r="F12" s="66">
        <v>32</v>
      </c>
      <c r="G12" s="66">
        <v>132.80000000000001</v>
      </c>
      <c r="H12" s="74">
        <v>7.84</v>
      </c>
      <c r="I12" s="71">
        <v>229.8</v>
      </c>
      <c r="J12" s="71">
        <v>32.479999999999997</v>
      </c>
      <c r="K12" s="71">
        <v>17.46</v>
      </c>
      <c r="L12" s="71">
        <v>23.44</v>
      </c>
      <c r="M12" s="71">
        <v>0.7</v>
      </c>
      <c r="N12" s="71">
        <v>0</v>
      </c>
      <c r="O12" s="80">
        <v>1.6E-2</v>
      </c>
      <c r="P12" s="71">
        <v>0.73</v>
      </c>
      <c r="Q12" s="66">
        <v>349</v>
      </c>
    </row>
    <row r="13" spans="1:17" ht="22.8" x14ac:dyDescent="0.4">
      <c r="A13" s="84" t="s">
        <v>11</v>
      </c>
      <c r="B13" s="81">
        <v>1.8</v>
      </c>
      <c r="C13" s="64">
        <v>30</v>
      </c>
      <c r="D13" s="64">
        <v>2.1</v>
      </c>
      <c r="E13" s="64">
        <v>0.3</v>
      </c>
      <c r="F13" s="64">
        <v>12.3</v>
      </c>
      <c r="G13" s="64">
        <v>60</v>
      </c>
      <c r="H13" s="74">
        <v>147.30000000000001</v>
      </c>
      <c r="I13" s="74">
        <v>21</v>
      </c>
      <c r="J13" s="74">
        <v>38</v>
      </c>
      <c r="K13" s="74">
        <v>12.3</v>
      </c>
      <c r="L13" s="74">
        <v>39</v>
      </c>
      <c r="M13" s="74">
        <v>1.1000000000000001</v>
      </c>
      <c r="N13" s="74">
        <v>0</v>
      </c>
      <c r="O13" s="111">
        <v>0.12</v>
      </c>
      <c r="P13" s="74">
        <v>0.1</v>
      </c>
      <c r="Q13" s="64" t="s">
        <v>13</v>
      </c>
    </row>
    <row r="14" spans="1:17" ht="22.8" x14ac:dyDescent="0.4">
      <c r="A14" s="84" t="s">
        <v>16</v>
      </c>
      <c r="B14" s="63">
        <v>1.29</v>
      </c>
      <c r="C14" s="64">
        <v>20</v>
      </c>
      <c r="D14" s="64">
        <v>1.0900000000000001</v>
      </c>
      <c r="E14" s="64">
        <v>0.2</v>
      </c>
      <c r="F14" s="64">
        <v>7.4</v>
      </c>
      <c r="G14" s="64">
        <v>36</v>
      </c>
      <c r="H14" s="74">
        <v>120.6</v>
      </c>
      <c r="I14" s="74">
        <v>33.33</v>
      </c>
      <c r="J14" s="74">
        <v>14.66</v>
      </c>
      <c r="K14" s="74">
        <v>8</v>
      </c>
      <c r="L14" s="74">
        <v>25.33</v>
      </c>
      <c r="M14" s="74">
        <v>0.56000000000000005</v>
      </c>
      <c r="N14" s="74">
        <v>0</v>
      </c>
      <c r="O14" s="112">
        <v>0.08</v>
      </c>
      <c r="P14" s="74">
        <v>0.13</v>
      </c>
      <c r="Q14" s="64" t="s">
        <v>13</v>
      </c>
    </row>
    <row r="15" spans="1:17" ht="22.8" x14ac:dyDescent="0.4">
      <c r="A15" s="167" t="s">
        <v>8</v>
      </c>
      <c r="B15" s="160">
        <f>B9+B10+B11+B12+B13+B14</f>
        <v>115</v>
      </c>
      <c r="C15" s="160">
        <f t="shared" ref="C15:P15" si="0">SUM(C9:C14)</f>
        <v>545</v>
      </c>
      <c r="D15" s="160">
        <f t="shared" si="0"/>
        <v>27.660000000000004</v>
      </c>
      <c r="E15" s="160">
        <f t="shared" si="0"/>
        <v>14.54</v>
      </c>
      <c r="F15" s="160">
        <f t="shared" si="0"/>
        <v>91.84</v>
      </c>
      <c r="G15" s="160">
        <f t="shared" si="0"/>
        <v>609.34999999999991</v>
      </c>
      <c r="H15" s="160">
        <f t="shared" si="0"/>
        <v>1180.2</v>
      </c>
      <c r="I15" s="160">
        <f t="shared" si="0"/>
        <v>804.55000000000007</v>
      </c>
      <c r="J15" s="160">
        <f t="shared" si="0"/>
        <v>169.76</v>
      </c>
      <c r="K15" s="160">
        <f t="shared" si="0"/>
        <v>202.27000000000004</v>
      </c>
      <c r="L15" s="160">
        <f t="shared" si="0"/>
        <v>483.9</v>
      </c>
      <c r="M15" s="160">
        <f t="shared" si="0"/>
        <v>9.18</v>
      </c>
      <c r="N15" s="160">
        <f t="shared" si="0"/>
        <v>104.2</v>
      </c>
      <c r="O15" s="160">
        <f t="shared" si="0"/>
        <v>0.48400000000000004</v>
      </c>
      <c r="P15" s="160">
        <f t="shared" si="0"/>
        <v>9.32</v>
      </c>
      <c r="Q15" s="161"/>
    </row>
    <row r="17" spans="1:17" ht="22.8" x14ac:dyDescent="0.4">
      <c r="A17" s="230" t="s">
        <v>6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31"/>
    </row>
    <row r="18" spans="1:17" ht="22.8" x14ac:dyDescent="0.4">
      <c r="A18" s="153"/>
      <c r="B18" s="93"/>
      <c r="C18" s="63"/>
      <c r="D18" s="86"/>
      <c r="E18" s="86"/>
      <c r="F18" s="86"/>
      <c r="G18" s="86"/>
      <c r="H18" s="65"/>
      <c r="I18" s="65"/>
      <c r="J18" s="65"/>
      <c r="K18" s="65"/>
      <c r="L18" s="65"/>
      <c r="M18" s="65"/>
      <c r="N18" s="65"/>
      <c r="O18" s="65"/>
      <c r="P18" s="65"/>
      <c r="Q18" s="64"/>
    </row>
    <row r="19" spans="1:17" ht="22.8" x14ac:dyDescent="0.4">
      <c r="A19" s="73"/>
      <c r="B19" s="66"/>
      <c r="C19" s="68"/>
      <c r="D19" s="66"/>
      <c r="E19" s="66"/>
      <c r="F19" s="66"/>
      <c r="G19" s="66"/>
      <c r="H19" s="74"/>
      <c r="I19" s="71"/>
      <c r="J19" s="71"/>
      <c r="K19" s="71"/>
      <c r="L19" s="71"/>
      <c r="M19" s="71"/>
      <c r="N19" s="71"/>
      <c r="O19" s="71"/>
      <c r="P19" s="71"/>
      <c r="Q19" s="66"/>
    </row>
    <row r="20" spans="1:17" ht="22.8" x14ac:dyDescent="0.4">
      <c r="A20" s="67"/>
      <c r="B20" s="126"/>
      <c r="C20" s="68"/>
      <c r="D20" s="69"/>
      <c r="E20" s="69"/>
      <c r="F20" s="69"/>
      <c r="G20" s="69"/>
      <c r="H20" s="70"/>
      <c r="I20" s="74"/>
      <c r="J20" s="74"/>
      <c r="K20" s="74"/>
      <c r="L20" s="74"/>
      <c r="M20" s="74"/>
      <c r="N20" s="74"/>
      <c r="O20" s="74"/>
      <c r="P20" s="74"/>
      <c r="Q20" s="72"/>
    </row>
    <row r="21" spans="1:17" ht="22.8" x14ac:dyDescent="0.4">
      <c r="A21" s="67"/>
      <c r="B21" s="81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ht="22.8" x14ac:dyDescent="0.4">
      <c r="A22" s="62"/>
      <c r="B22" s="135"/>
      <c r="C22" s="68"/>
      <c r="D22" s="66"/>
      <c r="E22" s="66"/>
      <c r="F22" s="66"/>
      <c r="G22" s="66"/>
      <c r="H22" s="74"/>
      <c r="I22" s="71"/>
      <c r="J22" s="71"/>
      <c r="K22" s="71"/>
      <c r="L22" s="71"/>
      <c r="M22" s="71"/>
      <c r="N22" s="74"/>
      <c r="O22" s="74"/>
      <c r="P22" s="71"/>
      <c r="Q22" s="66"/>
    </row>
    <row r="23" spans="1:17" ht="22.8" x14ac:dyDescent="0.4">
      <c r="A23" s="84"/>
      <c r="B23" s="63"/>
      <c r="C23" s="64"/>
      <c r="D23" s="64"/>
      <c r="E23" s="64"/>
      <c r="F23" s="64"/>
      <c r="G23" s="64"/>
      <c r="H23" s="74"/>
      <c r="I23" s="74"/>
      <c r="J23" s="74"/>
      <c r="K23" s="74"/>
      <c r="L23" s="74"/>
      <c r="M23" s="74"/>
      <c r="N23" s="74"/>
      <c r="O23" s="111"/>
      <c r="P23" s="74"/>
      <c r="Q23" s="64"/>
    </row>
    <row r="24" spans="1:17" ht="22.8" x14ac:dyDescent="0.4">
      <c r="A24" s="84"/>
      <c r="B24" s="63"/>
      <c r="C24" s="64"/>
      <c r="D24" s="64"/>
      <c r="E24" s="64"/>
      <c r="F24" s="64"/>
      <c r="G24" s="64"/>
      <c r="H24" s="74"/>
      <c r="I24" s="74"/>
      <c r="J24" s="74"/>
      <c r="K24" s="74"/>
      <c r="L24" s="74"/>
      <c r="M24" s="74"/>
      <c r="N24" s="74"/>
      <c r="O24" s="112"/>
      <c r="P24" s="74"/>
      <c r="Q24" s="64"/>
    </row>
    <row r="25" spans="1:17" ht="22.8" x14ac:dyDescent="0.25">
      <c r="A25" s="12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79"/>
    </row>
    <row r="27" spans="1:17" ht="22.8" x14ac:dyDescent="0.4">
      <c r="A27" s="225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7"/>
    </row>
    <row r="29" spans="1:17" ht="22.8" x14ac:dyDescent="0.4">
      <c r="A29" s="83"/>
      <c r="B29" s="126"/>
      <c r="C29" s="66"/>
      <c r="D29" s="66"/>
      <c r="E29" s="66"/>
      <c r="F29" s="66"/>
      <c r="G29" s="66"/>
      <c r="H29" s="65"/>
      <c r="I29" s="65"/>
      <c r="J29" s="65"/>
      <c r="K29" s="65"/>
      <c r="L29" s="65"/>
      <c r="M29" s="65"/>
      <c r="N29" s="65"/>
      <c r="O29" s="65"/>
      <c r="P29" s="65"/>
      <c r="Q29" s="66"/>
    </row>
    <row r="30" spans="1:17" ht="22.8" x14ac:dyDescent="0.4">
      <c r="A30" s="105"/>
      <c r="B30" s="125"/>
      <c r="C30" s="107"/>
      <c r="D30" s="107"/>
      <c r="E30" s="107"/>
      <c r="F30" s="107"/>
      <c r="G30" s="107"/>
      <c r="H30" s="127"/>
      <c r="I30" s="127"/>
      <c r="J30" s="127"/>
      <c r="K30" s="127"/>
      <c r="L30" s="127"/>
      <c r="M30" s="127"/>
      <c r="N30" s="127"/>
      <c r="O30" s="127"/>
      <c r="P30" s="127"/>
      <c r="Q30" s="113"/>
    </row>
    <row r="31" spans="1:17" ht="22.8" x14ac:dyDescent="0.25">
      <c r="A31" s="120"/>
      <c r="B31" s="123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79"/>
    </row>
  </sheetData>
  <mergeCells count="9">
    <mergeCell ref="Q5:Q7"/>
    <mergeCell ref="A8:Q8"/>
    <mergeCell ref="A27:Q27"/>
    <mergeCell ref="A5:A6"/>
    <mergeCell ref="C5:C6"/>
    <mergeCell ref="D5:G5"/>
    <mergeCell ref="H5:P5"/>
    <mergeCell ref="B5:B6"/>
    <mergeCell ref="A17:Q17"/>
  </mergeCells>
  <pageMargins left="1.1866666666666668" right="0.53125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60" workbookViewId="0">
      <selection activeCell="A9" sqref="A9:Q16"/>
    </sheetView>
  </sheetViews>
  <sheetFormatPr defaultRowHeight="13.2" x14ac:dyDescent="0.25"/>
  <cols>
    <col min="1" max="1" width="49.44140625" customWidth="1"/>
    <col min="2" max="2" width="11.5546875" customWidth="1"/>
    <col min="3" max="3" width="11.109375" customWidth="1"/>
    <col min="4" max="4" width="9.6640625" customWidth="1"/>
    <col min="5" max="5" width="9.33203125" customWidth="1"/>
    <col min="6" max="6" width="10.6640625" customWidth="1"/>
    <col min="7" max="7" width="12.88671875" customWidth="1"/>
    <col min="8" max="8" width="12.33203125" customWidth="1"/>
    <col min="9" max="9" width="14.33203125" customWidth="1"/>
    <col min="10" max="10" width="11.33203125" customWidth="1"/>
    <col min="11" max="11" width="11.6640625" customWidth="1"/>
    <col min="12" max="12" width="12.88671875" customWidth="1"/>
    <col min="13" max="13" width="10.6640625" customWidth="1"/>
    <col min="14" max="14" width="11" customWidth="1"/>
    <col min="15" max="15" width="11.88671875" customWidth="1"/>
    <col min="16" max="16" width="12.109375" customWidth="1"/>
    <col min="17" max="17" width="11.6640625" customWidth="1"/>
  </cols>
  <sheetData>
    <row r="1" spans="1:19" ht="22.8" x14ac:dyDescent="0.4">
      <c r="A1" s="232" t="s">
        <v>88</v>
      </c>
      <c r="B1" s="232"/>
      <c r="C1" s="232"/>
      <c r="D1" s="232"/>
      <c r="E1" s="232"/>
      <c r="F1" s="232"/>
      <c r="G1" s="232"/>
      <c r="H1" s="232"/>
      <c r="I1" s="89"/>
      <c r="J1" s="89"/>
      <c r="K1" s="89"/>
      <c r="L1" s="90" t="s">
        <v>91</v>
      </c>
      <c r="M1" s="90"/>
      <c r="N1" s="90"/>
      <c r="O1" s="90"/>
      <c r="P1" s="91"/>
      <c r="Q1" s="89"/>
    </row>
    <row r="2" spans="1:19" ht="22.8" x14ac:dyDescent="0.4">
      <c r="A2" s="232" t="s">
        <v>89</v>
      </c>
      <c r="B2" s="232"/>
      <c r="C2" s="232"/>
      <c r="D2" s="232"/>
      <c r="E2" s="232"/>
      <c r="F2" s="232"/>
      <c r="G2" s="232"/>
      <c r="H2" s="232"/>
      <c r="I2" s="89"/>
      <c r="J2" s="89"/>
      <c r="K2" s="89"/>
      <c r="L2" s="90" t="s">
        <v>92</v>
      </c>
      <c r="M2" s="90"/>
      <c r="N2" s="90"/>
      <c r="O2" s="90"/>
      <c r="P2" s="91"/>
      <c r="Q2" s="89"/>
    </row>
    <row r="3" spans="1:19" ht="22.8" x14ac:dyDescent="0.4">
      <c r="A3" s="232" t="s">
        <v>90</v>
      </c>
      <c r="B3" s="232"/>
      <c r="C3" s="232"/>
      <c r="D3" s="232"/>
      <c r="E3" s="232"/>
      <c r="F3" s="232"/>
      <c r="G3" s="232"/>
      <c r="H3" s="232"/>
      <c r="I3" s="89"/>
      <c r="J3" s="89"/>
      <c r="K3" s="89"/>
      <c r="L3" s="90" t="s">
        <v>93</v>
      </c>
      <c r="M3" s="90"/>
      <c r="N3" s="90"/>
      <c r="O3" s="90"/>
      <c r="P3" s="91"/>
      <c r="Q3" s="89"/>
    </row>
    <row r="4" spans="1:19" ht="22.8" x14ac:dyDescent="0.4">
      <c r="A4" s="92"/>
      <c r="B4" s="92"/>
      <c r="C4" s="92"/>
      <c r="D4" s="93"/>
      <c r="E4" s="93"/>
      <c r="F4" s="48" t="s">
        <v>156</v>
      </c>
      <c r="G4" s="93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9" ht="54.7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</row>
    <row r="6" spans="1:19" ht="22.8" x14ac:dyDescent="0.25">
      <c r="A6" s="216"/>
      <c r="B6" s="221"/>
      <c r="C6" s="219"/>
      <c r="D6" s="115" t="s">
        <v>71</v>
      </c>
      <c r="E6" s="115" t="s">
        <v>72</v>
      </c>
      <c r="F6" s="115" t="s">
        <v>73</v>
      </c>
      <c r="G6" s="115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19" ht="22.8" x14ac:dyDescent="0.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219"/>
    </row>
    <row r="8" spans="1:19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9" ht="22.8" x14ac:dyDescent="0.4">
      <c r="A9" s="141" t="s">
        <v>110</v>
      </c>
      <c r="B9" s="126">
        <v>30.38</v>
      </c>
      <c r="C9" s="142">
        <v>260</v>
      </c>
      <c r="D9" s="99">
        <v>7.51</v>
      </c>
      <c r="E9" s="99">
        <v>11.72</v>
      </c>
      <c r="F9" s="99">
        <v>37.049999999999997</v>
      </c>
      <c r="G9" s="99">
        <v>285</v>
      </c>
      <c r="H9" s="99">
        <v>360.83</v>
      </c>
      <c r="I9" s="65">
        <v>228.65</v>
      </c>
      <c r="J9" s="65">
        <v>136</v>
      </c>
      <c r="K9" s="65">
        <v>47.6</v>
      </c>
      <c r="L9" s="65">
        <v>181.37</v>
      </c>
      <c r="M9" s="65">
        <v>1.24</v>
      </c>
      <c r="N9" s="65">
        <v>18</v>
      </c>
      <c r="O9" s="65">
        <v>0.19</v>
      </c>
      <c r="P9" s="65">
        <v>1.17</v>
      </c>
      <c r="Q9" s="99">
        <v>182</v>
      </c>
    </row>
    <row r="10" spans="1:19" ht="22.8" x14ac:dyDescent="0.25">
      <c r="A10" s="78" t="s">
        <v>145</v>
      </c>
      <c r="B10" s="86">
        <v>19.66</v>
      </c>
      <c r="C10" s="64">
        <v>121</v>
      </c>
      <c r="D10" s="86">
        <v>0.4</v>
      </c>
      <c r="E10" s="86">
        <v>0.3</v>
      </c>
      <c r="F10" s="86">
        <v>10.3</v>
      </c>
      <c r="G10" s="86">
        <v>47</v>
      </c>
      <c r="H10" s="86">
        <v>14</v>
      </c>
      <c r="I10" s="86">
        <v>155</v>
      </c>
      <c r="J10" s="86">
        <v>19</v>
      </c>
      <c r="K10" s="86">
        <v>12</v>
      </c>
      <c r="L10" s="86">
        <v>16</v>
      </c>
      <c r="M10" s="86">
        <v>2.2999999999999998</v>
      </c>
      <c r="N10" s="86">
        <v>0</v>
      </c>
      <c r="O10" s="86">
        <v>0.02</v>
      </c>
      <c r="P10" s="86">
        <v>5</v>
      </c>
      <c r="Q10" s="64">
        <v>338</v>
      </c>
    </row>
    <row r="11" spans="1:19" ht="22.8" x14ac:dyDescent="0.4">
      <c r="A11" s="97" t="s">
        <v>115</v>
      </c>
      <c r="B11" s="74">
        <v>20.76</v>
      </c>
      <c r="C11" s="66">
        <v>22</v>
      </c>
      <c r="D11" s="78">
        <v>4.0999999999999996</v>
      </c>
      <c r="E11" s="78">
        <v>4.5999999999999996</v>
      </c>
      <c r="F11" s="78">
        <v>0.46</v>
      </c>
      <c r="G11" s="64">
        <v>59.33</v>
      </c>
      <c r="H11" s="79">
        <v>210</v>
      </c>
      <c r="I11" s="79">
        <v>40</v>
      </c>
      <c r="J11" s="79">
        <v>140</v>
      </c>
      <c r="K11" s="79">
        <v>6.6</v>
      </c>
      <c r="L11" s="79">
        <v>180</v>
      </c>
      <c r="M11" s="79">
        <v>0.16</v>
      </c>
      <c r="N11" s="79">
        <v>30</v>
      </c>
      <c r="O11" s="156">
        <v>6.7000000000000002E-3</v>
      </c>
      <c r="P11" s="79">
        <v>0.12</v>
      </c>
      <c r="Q11" s="64">
        <v>209</v>
      </c>
    </row>
    <row r="12" spans="1:19" ht="22.8" x14ac:dyDescent="0.4">
      <c r="A12" s="84" t="s">
        <v>10</v>
      </c>
      <c r="B12" s="81">
        <v>16.489999999999998</v>
      </c>
      <c r="C12" s="63">
        <v>10</v>
      </c>
      <c r="D12" s="64">
        <v>0.08</v>
      </c>
      <c r="E12" s="64">
        <v>7.25</v>
      </c>
      <c r="F12" s="64">
        <v>0.13</v>
      </c>
      <c r="G12" s="64">
        <v>66</v>
      </c>
      <c r="H12" s="74">
        <v>1.5</v>
      </c>
      <c r="I12" s="74">
        <v>3</v>
      </c>
      <c r="J12" s="74">
        <v>2.4</v>
      </c>
      <c r="K12" s="74">
        <v>0</v>
      </c>
      <c r="L12" s="74">
        <v>3</v>
      </c>
      <c r="M12" s="74">
        <v>0.02</v>
      </c>
      <c r="N12" s="74">
        <v>40</v>
      </c>
      <c r="O12" s="74">
        <v>0</v>
      </c>
      <c r="P12" s="74">
        <v>0</v>
      </c>
      <c r="Q12" s="66">
        <v>14</v>
      </c>
      <c r="S12" s="175">
        <v>3</v>
      </c>
    </row>
    <row r="13" spans="1:19" ht="22.8" x14ac:dyDescent="0.4">
      <c r="A13" s="97" t="s">
        <v>94</v>
      </c>
      <c r="B13" s="74">
        <v>5.8</v>
      </c>
      <c r="C13" s="66">
        <v>50</v>
      </c>
      <c r="D13" s="64"/>
      <c r="E13" s="64">
        <v>0.3</v>
      </c>
      <c r="F13" s="64">
        <v>12.3</v>
      </c>
      <c r="G13" s="64">
        <v>60</v>
      </c>
      <c r="H13" s="86">
        <v>147.30000000000001</v>
      </c>
      <c r="I13" s="86">
        <v>21</v>
      </c>
      <c r="J13" s="86">
        <v>38</v>
      </c>
      <c r="K13" s="86">
        <v>12.3</v>
      </c>
      <c r="L13" s="86">
        <v>39</v>
      </c>
      <c r="M13" s="86">
        <v>1.1000000000000001</v>
      </c>
      <c r="N13" s="86">
        <v>0</v>
      </c>
      <c r="O13" s="143">
        <v>0.12</v>
      </c>
      <c r="P13" s="86">
        <v>0.1</v>
      </c>
      <c r="Q13" s="66" t="s">
        <v>13</v>
      </c>
    </row>
    <row r="14" spans="1:19" ht="22.8" x14ac:dyDescent="0.4">
      <c r="A14" s="73" t="s">
        <v>33</v>
      </c>
      <c r="B14" s="68">
        <v>14.67</v>
      </c>
      <c r="C14" s="68">
        <v>200</v>
      </c>
      <c r="D14" s="66">
        <v>3.16</v>
      </c>
      <c r="E14" s="66">
        <v>2.67</v>
      </c>
      <c r="F14" s="66">
        <v>15.94</v>
      </c>
      <c r="G14" s="66">
        <v>100.6</v>
      </c>
      <c r="H14" s="64">
        <v>50.12</v>
      </c>
      <c r="I14" s="86">
        <v>146.34</v>
      </c>
      <c r="J14" s="86">
        <v>125.78</v>
      </c>
      <c r="K14" s="86">
        <v>14</v>
      </c>
      <c r="L14" s="86">
        <v>90</v>
      </c>
      <c r="M14" s="86">
        <v>0.13</v>
      </c>
      <c r="N14" s="86">
        <v>20</v>
      </c>
      <c r="O14" s="146">
        <v>4.3999999999999997E-2</v>
      </c>
      <c r="P14" s="86">
        <v>1.3</v>
      </c>
      <c r="Q14" s="66">
        <v>379</v>
      </c>
    </row>
    <row r="15" spans="1:19" ht="22.8" x14ac:dyDescent="0.4">
      <c r="A15" s="174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9" ht="22.8" x14ac:dyDescent="0.4">
      <c r="A16" s="174" t="s">
        <v>8</v>
      </c>
      <c r="B16" s="160">
        <f t="shared" ref="B16:P16" si="0">SUM(B9:B15)</f>
        <v>107.75999999999999</v>
      </c>
      <c r="C16" s="160">
        <f t="shared" si="0"/>
        <v>663</v>
      </c>
      <c r="D16" s="160">
        <f t="shared" si="0"/>
        <v>15.25</v>
      </c>
      <c r="E16" s="160">
        <f t="shared" si="0"/>
        <v>26.840000000000003</v>
      </c>
      <c r="F16" s="160">
        <f t="shared" si="0"/>
        <v>76.179999999999993</v>
      </c>
      <c r="G16" s="160">
        <f t="shared" si="0"/>
        <v>617.92999999999995</v>
      </c>
      <c r="H16" s="160">
        <f t="shared" si="0"/>
        <v>783.74999999999989</v>
      </c>
      <c r="I16" s="160">
        <f t="shared" si="0"/>
        <v>593.99</v>
      </c>
      <c r="J16" s="160">
        <f t="shared" si="0"/>
        <v>461.17999999999995</v>
      </c>
      <c r="K16" s="160">
        <f t="shared" si="0"/>
        <v>92.5</v>
      </c>
      <c r="L16" s="160">
        <f t="shared" si="0"/>
        <v>509.37</v>
      </c>
      <c r="M16" s="160">
        <f t="shared" si="0"/>
        <v>4.95</v>
      </c>
      <c r="N16" s="160">
        <f t="shared" si="0"/>
        <v>108</v>
      </c>
      <c r="O16" s="160">
        <f t="shared" si="0"/>
        <v>0.38069999999999998</v>
      </c>
      <c r="P16" s="160">
        <f t="shared" si="0"/>
        <v>7.6899999999999995</v>
      </c>
      <c r="Q16" s="161"/>
    </row>
    <row r="17" spans="1:17" ht="22.8" x14ac:dyDescent="0.4">
      <c r="A17" s="168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9"/>
    </row>
    <row r="18" spans="1:17" ht="22.8" x14ac:dyDescent="0.25">
      <c r="A18" s="213" t="s">
        <v>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5"/>
    </row>
    <row r="19" spans="1:17" ht="22.8" x14ac:dyDescent="0.4">
      <c r="A19" s="153" t="s">
        <v>106</v>
      </c>
      <c r="B19" s="93">
        <v>22.21</v>
      </c>
      <c r="C19" s="63">
        <v>52</v>
      </c>
      <c r="D19" s="86">
        <v>1.2</v>
      </c>
      <c r="E19" s="86">
        <v>5.4</v>
      </c>
      <c r="F19" s="86">
        <v>0</v>
      </c>
      <c r="G19" s="86">
        <v>57.6</v>
      </c>
      <c r="H19" s="65">
        <v>420</v>
      </c>
      <c r="I19" s="65">
        <v>189</v>
      </c>
      <c r="J19" s="65">
        <v>24.6</v>
      </c>
      <c r="K19" s="65">
        <v>9</v>
      </c>
      <c r="L19" s="65">
        <v>22.2</v>
      </c>
      <c r="M19" s="65">
        <v>0.45</v>
      </c>
      <c r="N19" s="65">
        <v>91.8</v>
      </c>
      <c r="O19" s="65">
        <v>1.2E-2</v>
      </c>
      <c r="P19" s="65">
        <v>4.2</v>
      </c>
      <c r="Q19" s="64">
        <v>101</v>
      </c>
    </row>
    <row r="20" spans="1:17" ht="22.8" x14ac:dyDescent="0.4">
      <c r="A20" s="67" t="s">
        <v>95</v>
      </c>
      <c r="B20" s="119">
        <v>14.98</v>
      </c>
      <c r="C20" s="68">
        <v>250</v>
      </c>
      <c r="D20" s="66">
        <v>4.3899999999999997</v>
      </c>
      <c r="E20" s="66">
        <v>4.21</v>
      </c>
      <c r="F20" s="66">
        <v>13.22</v>
      </c>
      <c r="G20" s="66">
        <v>118.6</v>
      </c>
      <c r="H20" s="74">
        <v>473.26</v>
      </c>
      <c r="I20" s="71">
        <v>378.26</v>
      </c>
      <c r="J20" s="71">
        <v>34.14</v>
      </c>
      <c r="K20" s="71">
        <v>28.46</v>
      </c>
      <c r="L20" s="71">
        <v>70.48</v>
      </c>
      <c r="M20" s="71">
        <v>1.64</v>
      </c>
      <c r="N20" s="74">
        <v>0</v>
      </c>
      <c r="O20" s="74">
        <v>0</v>
      </c>
      <c r="P20" s="71">
        <v>4.66</v>
      </c>
      <c r="Q20" s="66">
        <v>102</v>
      </c>
    </row>
    <row r="21" spans="1:17" ht="22.8" x14ac:dyDescent="0.4">
      <c r="A21" s="73" t="s">
        <v>138</v>
      </c>
      <c r="B21" s="66">
        <v>73.69</v>
      </c>
      <c r="C21" s="66">
        <v>187</v>
      </c>
      <c r="D21" s="66">
        <v>18.510000000000002</v>
      </c>
      <c r="E21" s="66">
        <v>20.67</v>
      </c>
      <c r="F21" s="66">
        <v>18.940000000000001</v>
      </c>
      <c r="G21" s="66">
        <v>337.14</v>
      </c>
      <c r="H21" s="64">
        <v>1281.0999999999999</v>
      </c>
      <c r="I21" s="86">
        <v>949.1</v>
      </c>
      <c r="J21" s="86">
        <v>34.86</v>
      </c>
      <c r="K21" s="86">
        <v>48.55</v>
      </c>
      <c r="L21" s="86">
        <v>235.14</v>
      </c>
      <c r="M21" s="86">
        <v>4.41</v>
      </c>
      <c r="N21" s="86">
        <v>0</v>
      </c>
      <c r="O21" s="86">
        <v>0.14000000000000001</v>
      </c>
      <c r="P21" s="86">
        <v>7.73</v>
      </c>
      <c r="Q21" s="66">
        <v>259</v>
      </c>
    </row>
    <row r="22" spans="1:17" ht="22.8" x14ac:dyDescent="0.4">
      <c r="A22" s="73" t="s">
        <v>157</v>
      </c>
      <c r="B22" s="68">
        <v>9.24</v>
      </c>
      <c r="C22" s="66">
        <v>200</v>
      </c>
      <c r="D22" s="66">
        <v>0.66</v>
      </c>
      <c r="E22" s="66">
        <v>0.09</v>
      </c>
      <c r="F22" s="66">
        <v>32</v>
      </c>
      <c r="G22" s="66">
        <v>132.80000000000001</v>
      </c>
      <c r="H22" s="74">
        <v>7.84</v>
      </c>
      <c r="I22" s="71">
        <v>229.8</v>
      </c>
      <c r="J22" s="71">
        <v>32.479999999999997</v>
      </c>
      <c r="K22" s="71">
        <v>17.46</v>
      </c>
      <c r="L22" s="71">
        <v>23.44</v>
      </c>
      <c r="M22" s="71">
        <v>0.7</v>
      </c>
      <c r="N22" s="71">
        <v>0</v>
      </c>
      <c r="O22" s="80">
        <v>1.6E-2</v>
      </c>
      <c r="P22" s="71">
        <v>0.73</v>
      </c>
      <c r="Q22" s="66">
        <v>349</v>
      </c>
    </row>
    <row r="23" spans="1:17" ht="22.8" x14ac:dyDescent="0.4">
      <c r="A23" s="97" t="s">
        <v>11</v>
      </c>
      <c r="B23" s="74">
        <v>1.8</v>
      </c>
      <c r="C23" s="66">
        <v>30</v>
      </c>
      <c r="D23" s="83">
        <v>2.1</v>
      </c>
      <c r="E23" s="66">
        <v>0.3</v>
      </c>
      <c r="F23" s="66">
        <v>12.3</v>
      </c>
      <c r="G23" s="66">
        <v>60</v>
      </c>
      <c r="H23" s="74">
        <v>147.30000000000001</v>
      </c>
      <c r="I23" s="74">
        <v>21</v>
      </c>
      <c r="J23" s="74">
        <v>38</v>
      </c>
      <c r="K23" s="74">
        <v>12.3</v>
      </c>
      <c r="L23" s="74">
        <v>39</v>
      </c>
      <c r="M23" s="74">
        <v>1.1000000000000001</v>
      </c>
      <c r="N23" s="74">
        <v>0</v>
      </c>
      <c r="O23" s="111">
        <v>0.12</v>
      </c>
      <c r="P23" s="74">
        <v>0.1</v>
      </c>
      <c r="Q23" s="97" t="s">
        <v>13</v>
      </c>
    </row>
    <row r="24" spans="1:17" ht="22.8" x14ac:dyDescent="0.4">
      <c r="A24" s="97" t="s">
        <v>16</v>
      </c>
      <c r="B24" s="74">
        <v>1.25</v>
      </c>
      <c r="C24" s="66">
        <v>20</v>
      </c>
      <c r="D24" s="83">
        <v>1.0900000000000001</v>
      </c>
      <c r="E24" s="66">
        <v>0.2</v>
      </c>
      <c r="F24" s="66">
        <v>7.4</v>
      </c>
      <c r="G24" s="66">
        <v>36</v>
      </c>
      <c r="H24" s="74">
        <v>120.6</v>
      </c>
      <c r="I24" s="74">
        <v>33.33</v>
      </c>
      <c r="J24" s="74">
        <v>14.66</v>
      </c>
      <c r="K24" s="74">
        <v>8</v>
      </c>
      <c r="L24" s="74">
        <v>25.33</v>
      </c>
      <c r="M24" s="74">
        <v>0.56000000000000005</v>
      </c>
      <c r="N24" s="74">
        <v>0</v>
      </c>
      <c r="O24" s="112">
        <v>0.08</v>
      </c>
      <c r="P24" s="74">
        <v>0.13</v>
      </c>
      <c r="Q24" s="97" t="s">
        <v>13</v>
      </c>
    </row>
    <row r="25" spans="1:17" ht="22.8" x14ac:dyDescent="0.4">
      <c r="A25" s="168" t="s">
        <v>9</v>
      </c>
      <c r="B25" s="87">
        <v>123.17</v>
      </c>
      <c r="C25" s="87">
        <v>739</v>
      </c>
      <c r="D25" s="87">
        <f t="shared" ref="D25:P25" si="1">D19+D20+D21+D22+D23+D24</f>
        <v>27.950000000000003</v>
      </c>
      <c r="E25" s="87">
        <f t="shared" si="1"/>
        <v>30.87</v>
      </c>
      <c r="F25" s="87">
        <f t="shared" si="1"/>
        <v>83.86</v>
      </c>
      <c r="G25" s="87">
        <f t="shared" si="1"/>
        <v>742.13999999999987</v>
      </c>
      <c r="H25" s="87">
        <f t="shared" si="1"/>
        <v>2450.1</v>
      </c>
      <c r="I25" s="87">
        <f t="shared" si="1"/>
        <v>1800.49</v>
      </c>
      <c r="J25" s="87">
        <f t="shared" si="1"/>
        <v>178.73999999999998</v>
      </c>
      <c r="K25" s="87">
        <f t="shared" si="1"/>
        <v>123.77</v>
      </c>
      <c r="L25" s="87">
        <f t="shared" si="1"/>
        <v>415.59</v>
      </c>
      <c r="M25" s="87">
        <f t="shared" si="1"/>
        <v>8.8600000000000012</v>
      </c>
      <c r="N25" s="87">
        <f t="shared" si="1"/>
        <v>91.8</v>
      </c>
      <c r="O25" s="87">
        <f t="shared" si="1"/>
        <v>0.36800000000000005</v>
      </c>
      <c r="P25" s="87">
        <f t="shared" si="1"/>
        <v>17.55</v>
      </c>
      <c r="Q25" s="169"/>
    </row>
    <row r="27" spans="1:17" ht="22.8" x14ac:dyDescent="0.4">
      <c r="A27" s="225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7"/>
    </row>
    <row r="31" spans="1:17" ht="22.8" x14ac:dyDescent="0.4">
      <c r="A31" s="114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86"/>
    </row>
  </sheetData>
  <mergeCells count="12">
    <mergeCell ref="Q5:Q7"/>
    <mergeCell ref="A8:Q8"/>
    <mergeCell ref="A18:Q18"/>
    <mergeCell ref="A27:Q27"/>
    <mergeCell ref="A1:H1"/>
    <mergeCell ref="A2:H2"/>
    <mergeCell ref="A3:H3"/>
    <mergeCell ref="A5:A6"/>
    <mergeCell ref="C5:C6"/>
    <mergeCell ref="D5:G5"/>
    <mergeCell ref="H5:P5"/>
    <mergeCell ref="B5:B6"/>
  </mergeCells>
  <pageMargins left="1.1844791666666667" right="0.53604166666666664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view="pageBreakPreview" zoomScale="60" workbookViewId="0">
      <selection activeCell="A8" sqref="A8:Q8"/>
    </sheetView>
  </sheetViews>
  <sheetFormatPr defaultRowHeight="13.2" x14ac:dyDescent="0.25"/>
  <cols>
    <col min="1" max="1" width="44.88671875" customWidth="1"/>
    <col min="2" max="2" width="12" customWidth="1"/>
    <col min="3" max="3" width="12.33203125" customWidth="1"/>
    <col min="4" max="4" width="9.6640625" customWidth="1"/>
    <col min="5" max="5" width="9" customWidth="1"/>
    <col min="6" max="6" width="11.6640625" customWidth="1"/>
    <col min="7" max="7" width="14.5546875" customWidth="1"/>
    <col min="8" max="8" width="12.5546875" customWidth="1"/>
    <col min="9" max="9" width="12.33203125" customWidth="1"/>
    <col min="10" max="11" width="11" bestFit="1" customWidth="1"/>
    <col min="12" max="12" width="12.5546875" customWidth="1"/>
    <col min="13" max="13" width="10.88671875" bestFit="1" customWidth="1"/>
    <col min="14" max="15" width="11" bestFit="1" customWidth="1"/>
    <col min="16" max="16" width="11.33203125" customWidth="1"/>
    <col min="17" max="17" width="10.33203125" customWidth="1"/>
  </cols>
  <sheetData>
    <row r="1" spans="1:28" ht="17.399999999999999" x14ac:dyDescent="0.3">
      <c r="A1" s="190" t="s">
        <v>88</v>
      </c>
      <c r="B1" s="190"/>
      <c r="C1" s="190"/>
      <c r="D1" s="190"/>
      <c r="E1" s="190"/>
      <c r="F1" s="190"/>
      <c r="G1" s="190"/>
      <c r="H1" s="190"/>
      <c r="L1" s="46" t="s">
        <v>91</v>
      </c>
      <c r="M1" s="46"/>
      <c r="N1" s="46"/>
      <c r="O1" s="46"/>
      <c r="P1" s="47"/>
    </row>
    <row r="2" spans="1:28" ht="17.399999999999999" x14ac:dyDescent="0.3">
      <c r="A2" s="190" t="s">
        <v>99</v>
      </c>
      <c r="B2" s="190"/>
      <c r="C2" s="190"/>
      <c r="D2" s="190"/>
      <c r="E2" s="190"/>
      <c r="F2" s="190"/>
      <c r="G2" s="190"/>
      <c r="H2" s="190"/>
      <c r="L2" s="46" t="s">
        <v>92</v>
      </c>
      <c r="M2" s="46"/>
      <c r="N2" s="46"/>
      <c r="O2" s="46"/>
      <c r="P2" s="47"/>
    </row>
    <row r="3" spans="1:28" ht="17.399999999999999" x14ac:dyDescent="0.3">
      <c r="A3" s="190" t="s">
        <v>101</v>
      </c>
      <c r="B3" s="190"/>
      <c r="C3" s="190"/>
      <c r="D3" s="190"/>
      <c r="E3" s="190"/>
      <c r="F3" s="190"/>
      <c r="G3" s="190"/>
      <c r="H3" s="190"/>
      <c r="L3" s="46" t="s">
        <v>93</v>
      </c>
      <c r="M3" s="46"/>
      <c r="N3" s="46"/>
      <c r="O3" s="46"/>
      <c r="P3" s="47"/>
    </row>
    <row r="4" spans="1:28" ht="22.8" x14ac:dyDescent="0.4">
      <c r="A4" s="3"/>
      <c r="B4" s="3"/>
      <c r="C4" s="3"/>
      <c r="D4" s="4"/>
      <c r="E4" s="4"/>
      <c r="F4" s="48" t="s">
        <v>169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8" ht="57.7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  <c r="AB5">
        <v>35</v>
      </c>
    </row>
    <row r="6" spans="1:28" ht="22.8" x14ac:dyDescent="0.25">
      <c r="A6" s="216"/>
      <c r="B6" s="221"/>
      <c r="C6" s="219"/>
      <c r="D6" s="101" t="s">
        <v>71</v>
      </c>
      <c r="E6" s="101" t="s">
        <v>72</v>
      </c>
      <c r="F6" s="101" t="s">
        <v>73</v>
      </c>
      <c r="G6" s="101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28" ht="22.8" x14ac:dyDescent="0.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219"/>
    </row>
    <row r="8" spans="1:28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  <c r="Y8" t="s">
        <v>96</v>
      </c>
    </row>
    <row r="9" spans="1:28" ht="45.6" x14ac:dyDescent="0.4">
      <c r="A9" s="141" t="s">
        <v>110</v>
      </c>
      <c r="B9" s="126">
        <v>30.38</v>
      </c>
      <c r="C9" s="142">
        <v>260</v>
      </c>
      <c r="D9" s="99">
        <v>7.51</v>
      </c>
      <c r="E9" s="99">
        <v>11.72</v>
      </c>
      <c r="F9" s="99">
        <v>37.049999999999997</v>
      </c>
      <c r="G9" s="99">
        <v>285</v>
      </c>
      <c r="H9" s="99">
        <v>360.83</v>
      </c>
      <c r="I9" s="65">
        <v>228.65</v>
      </c>
      <c r="J9" s="65">
        <v>136</v>
      </c>
      <c r="K9" s="65">
        <v>47.6</v>
      </c>
      <c r="L9" s="65">
        <v>181.37</v>
      </c>
      <c r="M9" s="65">
        <v>1.24</v>
      </c>
      <c r="N9" s="65">
        <v>18</v>
      </c>
      <c r="O9" s="65">
        <v>0.19</v>
      </c>
      <c r="P9" s="65">
        <v>1.17</v>
      </c>
      <c r="Q9" s="99">
        <v>182</v>
      </c>
    </row>
    <row r="10" spans="1:28" ht="22.8" x14ac:dyDescent="0.25">
      <c r="A10" s="78" t="s">
        <v>166</v>
      </c>
      <c r="B10" s="86">
        <v>26.82</v>
      </c>
      <c r="C10" s="64">
        <v>93</v>
      </c>
      <c r="D10" s="86">
        <v>0.4</v>
      </c>
      <c r="E10" s="86">
        <v>0.3</v>
      </c>
      <c r="F10" s="86">
        <v>10.3</v>
      </c>
      <c r="G10" s="86">
        <v>47</v>
      </c>
      <c r="H10" s="86">
        <v>14</v>
      </c>
      <c r="I10" s="86">
        <v>155</v>
      </c>
      <c r="J10" s="86">
        <v>19</v>
      </c>
      <c r="K10" s="86">
        <v>12</v>
      </c>
      <c r="L10" s="86">
        <v>16</v>
      </c>
      <c r="M10" s="86">
        <v>2.2999999999999998</v>
      </c>
      <c r="N10" s="86">
        <v>0</v>
      </c>
      <c r="O10" s="86">
        <v>0.02</v>
      </c>
      <c r="P10" s="86">
        <v>5</v>
      </c>
      <c r="Q10" s="64">
        <v>338</v>
      </c>
    </row>
    <row r="11" spans="1:28" ht="22.8" x14ac:dyDescent="0.4">
      <c r="A11" s="84" t="s">
        <v>10</v>
      </c>
      <c r="B11" s="81">
        <v>16.489999999999998</v>
      </c>
      <c r="C11" s="63">
        <v>10</v>
      </c>
      <c r="D11" s="64">
        <v>0.08</v>
      </c>
      <c r="E11" s="64">
        <v>7.25</v>
      </c>
      <c r="F11" s="64">
        <v>0.13</v>
      </c>
      <c r="G11" s="64">
        <v>66</v>
      </c>
      <c r="H11" s="74">
        <v>1.5</v>
      </c>
      <c r="I11" s="74">
        <v>3</v>
      </c>
      <c r="J11" s="74">
        <v>2.4</v>
      </c>
      <c r="K11" s="74">
        <v>0</v>
      </c>
      <c r="L11" s="74">
        <v>3</v>
      </c>
      <c r="M11" s="74">
        <v>0.02</v>
      </c>
      <c r="N11" s="74">
        <v>40</v>
      </c>
      <c r="O11" s="74">
        <v>0</v>
      </c>
      <c r="P11" s="74">
        <v>0</v>
      </c>
      <c r="Q11" s="66">
        <v>14</v>
      </c>
    </row>
    <row r="12" spans="1:28" ht="22.8" x14ac:dyDescent="0.4">
      <c r="A12" s="97" t="s">
        <v>94</v>
      </c>
      <c r="B12" s="74">
        <v>5.8</v>
      </c>
      <c r="C12" s="66">
        <v>50</v>
      </c>
      <c r="D12" s="64"/>
      <c r="E12" s="64">
        <v>0.3</v>
      </c>
      <c r="F12" s="64">
        <v>12.3</v>
      </c>
      <c r="G12" s="64">
        <v>60</v>
      </c>
      <c r="H12" s="86">
        <v>147.30000000000001</v>
      </c>
      <c r="I12" s="86">
        <v>21</v>
      </c>
      <c r="J12" s="86">
        <v>38</v>
      </c>
      <c r="K12" s="86">
        <v>12.3</v>
      </c>
      <c r="L12" s="86">
        <v>39</v>
      </c>
      <c r="M12" s="86">
        <v>1.1000000000000001</v>
      </c>
      <c r="N12" s="86">
        <v>0</v>
      </c>
      <c r="O12" s="143">
        <v>0.12</v>
      </c>
      <c r="P12" s="86">
        <v>0.1</v>
      </c>
      <c r="Q12" s="66" t="s">
        <v>13</v>
      </c>
    </row>
    <row r="13" spans="1:28" ht="22.8" x14ac:dyDescent="0.4">
      <c r="A13" s="73" t="s">
        <v>113</v>
      </c>
      <c r="B13" s="68">
        <v>21.35</v>
      </c>
      <c r="C13" s="68">
        <v>200</v>
      </c>
      <c r="D13" s="66">
        <v>3.16</v>
      </c>
      <c r="E13" s="66">
        <v>2.67</v>
      </c>
      <c r="F13" s="66">
        <v>15.94</v>
      </c>
      <c r="G13" s="66">
        <v>100.6</v>
      </c>
      <c r="H13" s="64">
        <v>50.12</v>
      </c>
      <c r="I13" s="86">
        <v>146.34</v>
      </c>
      <c r="J13" s="86">
        <v>125.78</v>
      </c>
      <c r="K13" s="86">
        <v>14</v>
      </c>
      <c r="L13" s="86">
        <v>90</v>
      </c>
      <c r="M13" s="86">
        <v>0.13</v>
      </c>
      <c r="N13" s="86">
        <v>20</v>
      </c>
      <c r="O13" s="146">
        <v>4.3999999999999997E-2</v>
      </c>
      <c r="P13" s="86">
        <v>1.3</v>
      </c>
      <c r="Q13" s="66">
        <v>379</v>
      </c>
    </row>
    <row r="15" spans="1:28" ht="22.8" x14ac:dyDescent="0.4">
      <c r="A15" s="185" t="s">
        <v>107</v>
      </c>
      <c r="B15" s="160">
        <f>B9+B10+B11+B12+B13</f>
        <v>100.84</v>
      </c>
      <c r="C15" s="160">
        <f t="shared" ref="C15:P15" si="0">C9+C10+C11+C12+C13</f>
        <v>613</v>
      </c>
      <c r="D15" s="160">
        <f t="shared" si="0"/>
        <v>11.15</v>
      </c>
      <c r="E15" s="160">
        <f t="shared" si="0"/>
        <v>22.240000000000002</v>
      </c>
      <c r="F15" s="160">
        <f t="shared" si="0"/>
        <v>75.72</v>
      </c>
      <c r="G15" s="160">
        <f t="shared" si="0"/>
        <v>558.6</v>
      </c>
      <c r="H15" s="160">
        <f t="shared" si="0"/>
        <v>573.75</v>
      </c>
      <c r="I15" s="160">
        <f t="shared" si="0"/>
        <v>553.99</v>
      </c>
      <c r="J15" s="160">
        <f t="shared" si="0"/>
        <v>321.18</v>
      </c>
      <c r="K15" s="160">
        <f t="shared" si="0"/>
        <v>85.9</v>
      </c>
      <c r="L15" s="160">
        <f t="shared" si="0"/>
        <v>329.37</v>
      </c>
      <c r="M15" s="160">
        <f t="shared" si="0"/>
        <v>4.79</v>
      </c>
      <c r="N15" s="160">
        <f t="shared" si="0"/>
        <v>78</v>
      </c>
      <c r="O15" s="160">
        <f t="shared" si="0"/>
        <v>0.37399999999999994</v>
      </c>
      <c r="P15" s="160">
        <f t="shared" si="0"/>
        <v>7.5699999999999994</v>
      </c>
      <c r="Q15" s="161"/>
    </row>
    <row r="17" spans="1:17" ht="20.399999999999999" x14ac:dyDescent="0.35">
      <c r="A17" s="165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1"/>
    </row>
    <row r="18" spans="1:17" ht="22.8" x14ac:dyDescent="0.25">
      <c r="A18" s="213" t="s">
        <v>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5"/>
    </row>
    <row r="19" spans="1:17" ht="22.8" x14ac:dyDescent="0.4">
      <c r="A19" s="73"/>
      <c r="B19" s="68"/>
      <c r="C19" s="68"/>
      <c r="D19" s="66"/>
      <c r="E19" s="66"/>
      <c r="F19" s="66"/>
      <c r="G19" s="66"/>
      <c r="H19" s="99"/>
      <c r="I19" s="65"/>
      <c r="J19" s="65"/>
      <c r="K19" s="65"/>
      <c r="L19" s="65"/>
      <c r="M19" s="65"/>
      <c r="N19" s="65"/>
      <c r="O19" s="65"/>
      <c r="P19" s="65"/>
      <c r="Q19" s="66"/>
    </row>
    <row r="20" spans="1:17" ht="45.6" x14ac:dyDescent="0.4">
      <c r="A20" s="73" t="s">
        <v>30</v>
      </c>
      <c r="B20" s="66">
        <v>29.25</v>
      </c>
      <c r="C20" s="68">
        <v>260</v>
      </c>
      <c r="D20" s="66">
        <v>1.7</v>
      </c>
      <c r="E20" s="66">
        <v>5.43</v>
      </c>
      <c r="F20" s="66">
        <v>9.1</v>
      </c>
      <c r="G20" s="66">
        <v>99.2</v>
      </c>
      <c r="H20" s="74">
        <v>484.9</v>
      </c>
      <c r="I20" s="71">
        <v>308.24</v>
      </c>
      <c r="J20" s="71">
        <v>39.78</v>
      </c>
      <c r="K20" s="71">
        <v>21.08</v>
      </c>
      <c r="L20" s="71">
        <v>43.68</v>
      </c>
      <c r="M20" s="71">
        <v>0.98</v>
      </c>
      <c r="N20" s="71">
        <v>0</v>
      </c>
      <c r="O20" s="71">
        <v>0.04</v>
      </c>
      <c r="P20" s="71">
        <v>8.5399999999999991</v>
      </c>
      <c r="Q20" s="66">
        <v>82</v>
      </c>
    </row>
    <row r="21" spans="1:17" ht="45.6" x14ac:dyDescent="0.4">
      <c r="A21" s="62" t="s">
        <v>140</v>
      </c>
      <c r="B21" s="119">
        <v>58.59</v>
      </c>
      <c r="C21" s="68">
        <v>80</v>
      </c>
      <c r="D21" s="68">
        <v>13.53</v>
      </c>
      <c r="E21" s="68">
        <v>16.72</v>
      </c>
      <c r="F21" s="68">
        <v>41.31</v>
      </c>
      <c r="G21" s="68">
        <v>376.2</v>
      </c>
      <c r="H21" s="86">
        <v>1461</v>
      </c>
      <c r="I21" s="79">
        <v>209.6</v>
      </c>
      <c r="J21" s="79">
        <v>28.9</v>
      </c>
      <c r="K21" s="79">
        <v>42.7</v>
      </c>
      <c r="L21" s="79">
        <v>207.6</v>
      </c>
      <c r="M21" s="79">
        <v>2.9</v>
      </c>
      <c r="N21" s="79">
        <v>0</v>
      </c>
      <c r="O21" s="79">
        <v>0.05</v>
      </c>
      <c r="P21" s="79">
        <v>0.35</v>
      </c>
      <c r="Q21" s="66">
        <v>444</v>
      </c>
    </row>
    <row r="22" spans="1:17" ht="22.8" x14ac:dyDescent="0.4">
      <c r="A22" s="73" t="s">
        <v>31</v>
      </c>
      <c r="B22" s="74">
        <v>10.85</v>
      </c>
      <c r="C22" s="66">
        <v>150</v>
      </c>
      <c r="D22" s="66">
        <v>8.59</v>
      </c>
      <c r="E22" s="66">
        <v>6.09</v>
      </c>
      <c r="F22" s="66">
        <v>38.64</v>
      </c>
      <c r="G22" s="66">
        <v>243.75</v>
      </c>
      <c r="H22" s="74">
        <v>583.46</v>
      </c>
      <c r="I22" s="71">
        <v>259.62</v>
      </c>
      <c r="J22" s="71">
        <v>14.82</v>
      </c>
      <c r="K22" s="71">
        <v>135.83000000000001</v>
      </c>
      <c r="L22" s="71">
        <v>203.93</v>
      </c>
      <c r="M22" s="71">
        <v>4.5599999999999996</v>
      </c>
      <c r="N22" s="71">
        <v>0</v>
      </c>
      <c r="O22" s="71">
        <v>0.21</v>
      </c>
      <c r="P22" s="71">
        <v>0</v>
      </c>
      <c r="Q22" s="66">
        <v>302</v>
      </c>
    </row>
    <row r="23" spans="1:17" ht="22.8" x14ac:dyDescent="0.4">
      <c r="A23" s="84" t="s">
        <v>17</v>
      </c>
      <c r="B23" s="81">
        <v>2.8</v>
      </c>
      <c r="C23" s="63">
        <v>200</v>
      </c>
      <c r="D23" s="63">
        <v>1</v>
      </c>
      <c r="E23" s="63">
        <v>0</v>
      </c>
      <c r="F23" s="63">
        <v>21.2</v>
      </c>
      <c r="G23" s="63">
        <v>88</v>
      </c>
      <c r="H23" s="86">
        <v>12</v>
      </c>
      <c r="I23" s="86">
        <v>290</v>
      </c>
      <c r="J23" s="86">
        <v>14</v>
      </c>
      <c r="K23" s="86">
        <v>8</v>
      </c>
      <c r="L23" s="86">
        <v>14</v>
      </c>
      <c r="M23" s="86">
        <v>3.4</v>
      </c>
      <c r="N23" s="86">
        <v>0</v>
      </c>
      <c r="O23" s="86">
        <v>0.22</v>
      </c>
      <c r="P23" s="86">
        <v>4</v>
      </c>
      <c r="Q23" s="118">
        <v>707</v>
      </c>
    </row>
    <row r="24" spans="1:17" ht="22.8" x14ac:dyDescent="0.4">
      <c r="A24" s="84" t="s">
        <v>11</v>
      </c>
      <c r="B24" s="130" t="s">
        <v>163</v>
      </c>
      <c r="C24" s="64">
        <v>30</v>
      </c>
      <c r="D24" s="64">
        <v>2.1</v>
      </c>
      <c r="E24" s="64">
        <v>0.3</v>
      </c>
      <c r="F24" s="64">
        <v>12.3</v>
      </c>
      <c r="G24" s="64">
        <v>60</v>
      </c>
      <c r="H24" s="74">
        <v>147.30000000000001</v>
      </c>
      <c r="I24" s="74">
        <v>21</v>
      </c>
      <c r="J24" s="74">
        <v>38</v>
      </c>
      <c r="K24" s="74">
        <v>12.3</v>
      </c>
      <c r="L24" s="74">
        <v>39</v>
      </c>
      <c r="M24" s="74">
        <v>1.1000000000000001</v>
      </c>
      <c r="N24" s="74">
        <v>0</v>
      </c>
      <c r="O24" s="111">
        <v>0.12</v>
      </c>
      <c r="P24" s="74">
        <v>0.1</v>
      </c>
      <c r="Q24" s="64" t="s">
        <v>13</v>
      </c>
    </row>
    <row r="25" spans="1:17" ht="22.8" x14ac:dyDescent="0.4">
      <c r="A25" s="84" t="s">
        <v>16</v>
      </c>
      <c r="B25" s="81">
        <v>1.25</v>
      </c>
      <c r="C25" s="64">
        <v>20</v>
      </c>
      <c r="D25" s="64">
        <v>1.0900000000000001</v>
      </c>
      <c r="E25" s="64">
        <v>0.2</v>
      </c>
      <c r="F25" s="64">
        <v>7.4</v>
      </c>
      <c r="G25" s="64">
        <v>36</v>
      </c>
      <c r="H25" s="74">
        <v>120.6</v>
      </c>
      <c r="I25" s="74">
        <v>33.33</v>
      </c>
      <c r="J25" s="74">
        <v>14.66</v>
      </c>
      <c r="K25" s="74">
        <v>8</v>
      </c>
      <c r="L25" s="74">
        <v>25.33</v>
      </c>
      <c r="M25" s="74">
        <v>0.56000000000000005</v>
      </c>
      <c r="N25" s="74">
        <v>0</v>
      </c>
      <c r="O25" s="112">
        <v>0.08</v>
      </c>
      <c r="P25" s="74">
        <v>0.13</v>
      </c>
      <c r="Q25" s="64" t="s">
        <v>13</v>
      </c>
    </row>
    <row r="26" spans="1:17" ht="22.8" x14ac:dyDescent="0.25">
      <c r="A26" s="78"/>
      <c r="B26" s="86"/>
      <c r="C26" s="64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64"/>
    </row>
    <row r="27" spans="1:17" ht="22.8" x14ac:dyDescent="0.4">
      <c r="A27" s="100" t="s">
        <v>9</v>
      </c>
      <c r="B27" s="128" t="s">
        <v>167</v>
      </c>
      <c r="C27" s="128" t="s">
        <v>168</v>
      </c>
      <c r="D27" s="128">
        <f t="shared" ref="D27:P27" si="1">D20+D22+D23+D24+D25</f>
        <v>14.479999999999999</v>
      </c>
      <c r="E27" s="128">
        <f t="shared" si="1"/>
        <v>12.02</v>
      </c>
      <c r="F27" s="128">
        <f t="shared" si="1"/>
        <v>88.64</v>
      </c>
      <c r="G27" s="128">
        <f t="shared" si="1"/>
        <v>526.95000000000005</v>
      </c>
      <c r="H27" s="128">
        <f t="shared" si="1"/>
        <v>1348.26</v>
      </c>
      <c r="I27" s="128">
        <f t="shared" si="1"/>
        <v>912.19</v>
      </c>
      <c r="J27" s="128">
        <f t="shared" si="1"/>
        <v>121.25999999999999</v>
      </c>
      <c r="K27" s="128">
        <f t="shared" si="1"/>
        <v>185.21000000000004</v>
      </c>
      <c r="L27" s="128">
        <f t="shared" si="1"/>
        <v>325.94</v>
      </c>
      <c r="M27" s="128">
        <f t="shared" si="1"/>
        <v>10.6</v>
      </c>
      <c r="N27" s="128">
        <f t="shared" si="1"/>
        <v>0</v>
      </c>
      <c r="O27" s="128">
        <f t="shared" si="1"/>
        <v>0.66999999999999993</v>
      </c>
      <c r="P27" s="128">
        <f t="shared" si="1"/>
        <v>12.77</v>
      </c>
      <c r="Q27" s="64"/>
    </row>
    <row r="28" spans="1:17" ht="22.8" x14ac:dyDescent="0.4">
      <c r="A28" s="84"/>
      <c r="B28" s="63"/>
      <c r="C28" s="64"/>
      <c r="D28" s="64"/>
      <c r="E28" s="64"/>
      <c r="F28" s="64"/>
      <c r="G28" s="64"/>
      <c r="H28" s="74"/>
      <c r="I28" s="74"/>
      <c r="J28" s="74"/>
      <c r="K28" s="74"/>
      <c r="L28" s="74"/>
      <c r="M28" s="74"/>
      <c r="N28" s="74"/>
      <c r="O28" s="112"/>
      <c r="P28" s="74"/>
      <c r="Q28" s="64"/>
    </row>
    <row r="29" spans="1:17" ht="22.8" x14ac:dyDescent="0.25">
      <c r="A29" s="78"/>
      <c r="B29" s="86"/>
      <c r="C29" s="64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64"/>
    </row>
  </sheetData>
  <mergeCells count="11">
    <mergeCell ref="Q5:Q7"/>
    <mergeCell ref="A8:Q8"/>
    <mergeCell ref="A18:Q18"/>
    <mergeCell ref="A1:H1"/>
    <mergeCell ref="A2:H2"/>
    <mergeCell ref="A3:H3"/>
    <mergeCell ref="A5:A6"/>
    <mergeCell ref="C5:C6"/>
    <mergeCell ref="D5:G5"/>
    <mergeCell ref="H5:P5"/>
    <mergeCell ref="B5:B6"/>
  </mergeCells>
  <pageMargins left="1.1883333333333332" right="0.53666666666666663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view="pageBreakPreview" zoomScale="80" zoomScaleSheetLayoutView="80" workbookViewId="0">
      <selection activeCell="A9" sqref="A9:B10"/>
    </sheetView>
  </sheetViews>
  <sheetFormatPr defaultRowHeight="13.2" x14ac:dyDescent="0.25"/>
  <cols>
    <col min="1" max="1" width="47.5546875" customWidth="1"/>
    <col min="2" max="2" width="12" customWidth="1"/>
    <col min="3" max="3" width="12.33203125" customWidth="1"/>
    <col min="4" max="5" width="8.5546875" customWidth="1"/>
    <col min="6" max="6" width="10.5546875" customWidth="1"/>
    <col min="7" max="7" width="12" customWidth="1"/>
    <col min="8" max="8" width="13.109375" customWidth="1"/>
    <col min="9" max="9" width="16.44140625" bestFit="1" customWidth="1"/>
    <col min="10" max="10" width="12.33203125" customWidth="1"/>
    <col min="11" max="11" width="13.88671875" customWidth="1"/>
    <col min="12" max="12" width="13.77734375" bestFit="1" customWidth="1"/>
    <col min="13" max="13" width="11" bestFit="1" customWidth="1"/>
    <col min="14" max="14" width="10.44140625" customWidth="1"/>
    <col min="15" max="15" width="13.77734375" bestFit="1" customWidth="1"/>
    <col min="16" max="16" width="9.44140625" customWidth="1"/>
    <col min="17" max="17" width="11.33203125" customWidth="1"/>
  </cols>
  <sheetData>
    <row r="1" spans="1:19" ht="17.399999999999999" x14ac:dyDescent="0.3">
      <c r="A1" s="190" t="s">
        <v>88</v>
      </c>
      <c r="B1" s="190"/>
      <c r="C1" s="190"/>
      <c r="D1" s="190"/>
      <c r="E1" s="190"/>
      <c r="F1" s="190"/>
      <c r="G1" s="190"/>
      <c r="H1" s="190"/>
      <c r="L1" s="46" t="s">
        <v>91</v>
      </c>
      <c r="M1" s="46"/>
      <c r="N1" s="46"/>
      <c r="O1" s="46"/>
      <c r="P1" s="47"/>
    </row>
    <row r="2" spans="1:19" ht="17.399999999999999" x14ac:dyDescent="0.3">
      <c r="A2" s="190" t="s">
        <v>99</v>
      </c>
      <c r="B2" s="190"/>
      <c r="C2" s="190"/>
      <c r="D2" s="190"/>
      <c r="E2" s="190"/>
      <c r="F2" s="190"/>
      <c r="G2" s="190"/>
      <c r="H2" s="190"/>
      <c r="L2" s="46" t="s">
        <v>92</v>
      </c>
      <c r="M2" s="46"/>
      <c r="N2" s="46"/>
      <c r="O2" s="46"/>
      <c r="P2" s="47"/>
    </row>
    <row r="3" spans="1:19" ht="18" customHeight="1" x14ac:dyDescent="0.3">
      <c r="A3" s="190" t="s">
        <v>100</v>
      </c>
      <c r="B3" s="190"/>
      <c r="C3" s="190"/>
      <c r="D3" s="190"/>
      <c r="E3" s="190"/>
      <c r="F3" s="190"/>
      <c r="G3" s="190"/>
      <c r="H3" s="190"/>
      <c r="L3" s="46" t="s">
        <v>93</v>
      </c>
      <c r="M3" s="46"/>
      <c r="N3" s="46"/>
      <c r="O3" s="46"/>
      <c r="P3" s="47"/>
    </row>
    <row r="4" spans="1:19" ht="22.8" customHeight="1" x14ac:dyDescent="0.4">
      <c r="A4" s="3"/>
      <c r="B4" s="3"/>
      <c r="C4" s="3"/>
      <c r="D4" s="4"/>
      <c r="E4" s="4"/>
      <c r="F4" s="48" t="s">
        <v>133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ht="47.25" customHeight="1" x14ac:dyDescent="0.25">
      <c r="A5" s="216" t="s">
        <v>3</v>
      </c>
      <c r="B5" s="220" t="s">
        <v>87</v>
      </c>
      <c r="C5" s="217" t="s">
        <v>85</v>
      </c>
      <c r="D5" s="222" t="s">
        <v>7</v>
      </c>
      <c r="E5" s="223"/>
      <c r="F5" s="223"/>
      <c r="G5" s="224"/>
      <c r="H5" s="216" t="s">
        <v>74</v>
      </c>
      <c r="I5" s="216"/>
      <c r="J5" s="216"/>
      <c r="K5" s="216"/>
      <c r="L5" s="216"/>
      <c r="M5" s="216"/>
      <c r="N5" s="216"/>
      <c r="O5" s="216"/>
      <c r="P5" s="216"/>
      <c r="Q5" s="217" t="s">
        <v>83</v>
      </c>
    </row>
    <row r="6" spans="1:19" ht="22.8" x14ac:dyDescent="0.25">
      <c r="A6" s="216"/>
      <c r="B6" s="221"/>
      <c r="C6" s="219"/>
      <c r="D6" s="104" t="s">
        <v>71</v>
      </c>
      <c r="E6" s="104" t="s">
        <v>72</v>
      </c>
      <c r="F6" s="104" t="s">
        <v>73</v>
      </c>
      <c r="G6" s="104" t="s">
        <v>0</v>
      </c>
      <c r="H6" s="95" t="s">
        <v>78</v>
      </c>
      <c r="I6" s="95" t="s">
        <v>75</v>
      </c>
      <c r="J6" s="95" t="s">
        <v>77</v>
      </c>
      <c r="K6" s="95" t="s">
        <v>76</v>
      </c>
      <c r="L6" s="95" t="s">
        <v>79</v>
      </c>
      <c r="M6" s="95" t="s">
        <v>80</v>
      </c>
      <c r="N6" s="95" t="s">
        <v>84</v>
      </c>
      <c r="O6" s="95" t="s">
        <v>81</v>
      </c>
      <c r="P6" s="95" t="s">
        <v>82</v>
      </c>
      <c r="Q6" s="218"/>
    </row>
    <row r="7" spans="1:19" ht="22.8" x14ac:dyDescent="0.4">
      <c r="A7" s="96">
        <v>1</v>
      </c>
      <c r="B7" s="96"/>
      <c r="C7" s="104">
        <v>2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219"/>
    </row>
    <row r="8" spans="1:19" ht="22.8" x14ac:dyDescent="0.25">
      <c r="A8" s="213" t="s">
        <v>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5"/>
    </row>
    <row r="9" spans="1:19" ht="22.8" x14ac:dyDescent="0.4">
      <c r="A9" s="97" t="s">
        <v>132</v>
      </c>
      <c r="B9" s="66">
        <v>64.72</v>
      </c>
      <c r="C9" s="68">
        <v>150</v>
      </c>
      <c r="D9" s="66">
        <v>15</v>
      </c>
      <c r="E9" s="66">
        <v>11.07</v>
      </c>
      <c r="F9" s="66">
        <v>33.21</v>
      </c>
      <c r="G9" s="66">
        <v>296.04000000000002</v>
      </c>
      <c r="H9" s="66">
        <v>527.41999999999996</v>
      </c>
      <c r="I9" s="66">
        <v>293.16000000000003</v>
      </c>
      <c r="J9" s="66">
        <v>293.38</v>
      </c>
      <c r="K9" s="66">
        <v>39.840000000000003</v>
      </c>
      <c r="L9" s="66">
        <v>322.74</v>
      </c>
      <c r="M9" s="66">
        <v>0.96</v>
      </c>
      <c r="N9" s="66">
        <v>97.5</v>
      </c>
      <c r="O9" s="66">
        <v>0.09</v>
      </c>
      <c r="P9" s="66">
        <v>0.71</v>
      </c>
      <c r="Q9" s="66">
        <v>223</v>
      </c>
    </row>
    <row r="10" spans="1:19" ht="22.8" x14ac:dyDescent="0.4">
      <c r="A10" s="84" t="s">
        <v>10</v>
      </c>
      <c r="B10" s="81">
        <v>12.94</v>
      </c>
      <c r="C10" s="63">
        <v>10</v>
      </c>
      <c r="D10" s="64">
        <v>0.08</v>
      </c>
      <c r="E10" s="64">
        <v>7.25</v>
      </c>
      <c r="F10" s="64">
        <v>0.13</v>
      </c>
      <c r="G10" s="64">
        <v>66</v>
      </c>
      <c r="H10" s="74">
        <v>1.5</v>
      </c>
      <c r="I10" s="74">
        <v>3</v>
      </c>
      <c r="J10" s="74">
        <v>2.4</v>
      </c>
      <c r="K10" s="74">
        <v>0</v>
      </c>
      <c r="L10" s="74">
        <v>3</v>
      </c>
      <c r="M10" s="74">
        <v>0.02</v>
      </c>
      <c r="N10" s="74">
        <v>40</v>
      </c>
      <c r="O10" s="74">
        <v>0</v>
      </c>
      <c r="P10" s="74">
        <v>0</v>
      </c>
      <c r="Q10" s="66">
        <v>14</v>
      </c>
    </row>
    <row r="11" spans="1:19" ht="22.8" x14ac:dyDescent="0.4">
      <c r="A11" s="83" t="s">
        <v>94</v>
      </c>
      <c r="B11" s="119">
        <v>5</v>
      </c>
      <c r="C11" s="66">
        <v>50</v>
      </c>
      <c r="D11" s="66">
        <v>2.1</v>
      </c>
      <c r="E11" s="66">
        <v>0.3</v>
      </c>
      <c r="F11" s="66">
        <v>12.3</v>
      </c>
      <c r="G11" s="66">
        <v>60</v>
      </c>
      <c r="H11" s="74">
        <v>147.30000000000001</v>
      </c>
      <c r="I11" s="74">
        <v>21</v>
      </c>
      <c r="J11" s="74">
        <v>38</v>
      </c>
      <c r="K11" s="74">
        <v>12.3</v>
      </c>
      <c r="L11" s="74">
        <v>39</v>
      </c>
      <c r="M11" s="74">
        <v>1.1000000000000001</v>
      </c>
      <c r="N11" s="74">
        <v>0</v>
      </c>
      <c r="O11" s="111">
        <v>0.12</v>
      </c>
      <c r="P11" s="74">
        <v>0.1</v>
      </c>
      <c r="Q11" s="66" t="s">
        <v>13</v>
      </c>
      <c r="S11" t="s">
        <v>111</v>
      </c>
    </row>
    <row r="12" spans="1:19" ht="22.8" x14ac:dyDescent="0.4">
      <c r="A12" s="67" t="s">
        <v>117</v>
      </c>
      <c r="B12" s="74">
        <v>5.31</v>
      </c>
      <c r="C12" s="68">
        <v>200</v>
      </c>
      <c r="D12" s="66">
        <v>7.0000000000000007E-2</v>
      </c>
      <c r="E12" s="66">
        <v>0.02</v>
      </c>
      <c r="F12" s="66">
        <v>15</v>
      </c>
      <c r="G12" s="66">
        <v>60</v>
      </c>
      <c r="H12" s="66">
        <v>0.16</v>
      </c>
      <c r="I12" s="67">
        <v>12</v>
      </c>
      <c r="J12" s="67">
        <v>1</v>
      </c>
      <c r="K12" s="67">
        <v>0</v>
      </c>
      <c r="L12" s="67">
        <v>31</v>
      </c>
      <c r="M12" s="67">
        <v>0</v>
      </c>
      <c r="N12" s="67">
        <v>0</v>
      </c>
      <c r="O12" s="67">
        <v>0</v>
      </c>
      <c r="P12" s="67">
        <v>1.8</v>
      </c>
      <c r="Q12" s="66">
        <v>376</v>
      </c>
    </row>
    <row r="13" spans="1:19" ht="22.8" x14ac:dyDescent="0.4">
      <c r="A13" s="177" t="s">
        <v>8</v>
      </c>
      <c r="B13" s="98">
        <v>93.02</v>
      </c>
      <c r="C13" s="176">
        <v>415</v>
      </c>
      <c r="D13" s="176">
        <f t="shared" ref="D13:P13" si="0">SUM(D10:D12)</f>
        <v>2.25</v>
      </c>
      <c r="E13" s="176">
        <f t="shared" si="0"/>
        <v>7.5699999999999994</v>
      </c>
      <c r="F13" s="176">
        <f t="shared" si="0"/>
        <v>27.43</v>
      </c>
      <c r="G13" s="176">
        <f t="shared" si="0"/>
        <v>186</v>
      </c>
      <c r="H13" s="102">
        <f t="shared" si="0"/>
        <v>148.96</v>
      </c>
      <c r="I13" s="102">
        <f t="shared" si="0"/>
        <v>36</v>
      </c>
      <c r="J13" s="102">
        <f t="shared" si="0"/>
        <v>41.4</v>
      </c>
      <c r="K13" s="102">
        <f t="shared" si="0"/>
        <v>12.3</v>
      </c>
      <c r="L13" s="102">
        <f t="shared" si="0"/>
        <v>73</v>
      </c>
      <c r="M13" s="102">
        <f t="shared" si="0"/>
        <v>1.1200000000000001</v>
      </c>
      <c r="N13" s="102">
        <f t="shared" si="0"/>
        <v>40</v>
      </c>
      <c r="O13" s="102">
        <f t="shared" si="0"/>
        <v>0.12</v>
      </c>
      <c r="P13" s="102">
        <f t="shared" si="0"/>
        <v>1.9000000000000001</v>
      </c>
      <c r="Q13" s="64"/>
    </row>
    <row r="14" spans="1:19" ht="22.8" x14ac:dyDescent="0.4">
      <c r="A14" s="76"/>
      <c r="B14" s="87"/>
      <c r="C14" s="163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5"/>
    </row>
    <row r="16" spans="1:19" ht="22.8" x14ac:dyDescent="0.25">
      <c r="A16" s="213" t="s">
        <v>6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5"/>
    </row>
    <row r="17" spans="1:17" ht="22.8" x14ac:dyDescent="0.25">
      <c r="A17" s="153"/>
      <c r="B17" s="81"/>
      <c r="C17" s="63"/>
      <c r="D17" s="86"/>
      <c r="E17" s="86"/>
      <c r="F17" s="86"/>
      <c r="G17" s="86"/>
      <c r="H17" s="65"/>
      <c r="I17" s="65"/>
      <c r="J17" s="65"/>
      <c r="K17" s="65"/>
      <c r="L17" s="65"/>
      <c r="M17" s="65"/>
      <c r="N17" s="65"/>
      <c r="O17" s="65"/>
      <c r="P17" s="65"/>
      <c r="Q17" s="64"/>
    </row>
    <row r="18" spans="1:17" ht="22.8" x14ac:dyDescent="0.4">
      <c r="A18" s="67" t="s">
        <v>95</v>
      </c>
      <c r="B18" s="119">
        <v>12.98</v>
      </c>
      <c r="C18" s="68">
        <v>250</v>
      </c>
      <c r="D18" s="66">
        <v>4.3899999999999997</v>
      </c>
      <c r="E18" s="66">
        <v>4.21</v>
      </c>
      <c r="F18" s="66">
        <v>13.22</v>
      </c>
      <c r="G18" s="66">
        <v>118.6</v>
      </c>
      <c r="H18" s="74">
        <v>473.26</v>
      </c>
      <c r="I18" s="71">
        <v>378.26</v>
      </c>
      <c r="J18" s="71">
        <v>34.14</v>
      </c>
      <c r="K18" s="71">
        <v>28.46</v>
      </c>
      <c r="L18" s="71">
        <v>70.48</v>
      </c>
      <c r="M18" s="71">
        <v>1.64</v>
      </c>
      <c r="N18" s="74">
        <v>0</v>
      </c>
      <c r="O18" s="74">
        <v>0</v>
      </c>
      <c r="P18" s="71">
        <v>4.66</v>
      </c>
      <c r="Q18" s="66">
        <v>102</v>
      </c>
    </row>
    <row r="19" spans="1:17" ht="22.8" x14ac:dyDescent="0.4">
      <c r="A19" s="62" t="s">
        <v>134</v>
      </c>
      <c r="B19" s="93">
        <v>65.22</v>
      </c>
      <c r="C19" s="68">
        <v>100</v>
      </c>
      <c r="D19" s="68">
        <v>13.53</v>
      </c>
      <c r="E19" s="68">
        <v>16.72</v>
      </c>
      <c r="F19" s="68">
        <v>41.31</v>
      </c>
      <c r="G19" s="68">
        <v>376.2</v>
      </c>
      <c r="H19" s="86">
        <v>1461</v>
      </c>
      <c r="I19" s="79">
        <v>209.6</v>
      </c>
      <c r="J19" s="79">
        <v>28.9</v>
      </c>
      <c r="K19" s="79">
        <v>42.7</v>
      </c>
      <c r="L19" s="79">
        <v>207.6</v>
      </c>
      <c r="M19" s="79">
        <v>2.9</v>
      </c>
      <c r="N19" s="79">
        <v>0</v>
      </c>
      <c r="O19" s="79">
        <v>0.05</v>
      </c>
      <c r="P19" s="79">
        <v>0.35</v>
      </c>
      <c r="Q19" s="66">
        <v>444</v>
      </c>
    </row>
    <row r="20" spans="1:17" ht="22.8" x14ac:dyDescent="0.4">
      <c r="A20" s="83" t="s">
        <v>116</v>
      </c>
      <c r="B20" s="74">
        <v>19.3</v>
      </c>
      <c r="C20" s="66">
        <v>150</v>
      </c>
      <c r="D20" s="78">
        <v>5.51</v>
      </c>
      <c r="E20" s="78">
        <v>4.51</v>
      </c>
      <c r="F20" s="78">
        <v>26.44</v>
      </c>
      <c r="G20" s="78">
        <v>168.45</v>
      </c>
      <c r="H20" s="79">
        <v>253.4</v>
      </c>
      <c r="I20" s="79">
        <v>37.29</v>
      </c>
      <c r="J20" s="79">
        <v>12.14</v>
      </c>
      <c r="K20" s="79">
        <v>8.14</v>
      </c>
      <c r="L20" s="79">
        <v>37.57</v>
      </c>
      <c r="M20" s="79">
        <v>0.81</v>
      </c>
      <c r="N20" s="79">
        <v>28.57</v>
      </c>
      <c r="O20" s="170">
        <v>5.7000000000000002E-2</v>
      </c>
      <c r="P20" s="79">
        <v>0</v>
      </c>
      <c r="Q20" s="66">
        <v>309</v>
      </c>
    </row>
    <row r="21" spans="1:17" ht="22.8" x14ac:dyDescent="0.4">
      <c r="A21" s="67" t="s">
        <v>117</v>
      </c>
      <c r="B21" s="74">
        <v>5.31</v>
      </c>
      <c r="C21" s="68">
        <v>200</v>
      </c>
      <c r="D21" s="66">
        <v>7.0000000000000007E-2</v>
      </c>
      <c r="E21" s="66">
        <v>0.02</v>
      </c>
      <c r="F21" s="66">
        <v>15</v>
      </c>
      <c r="G21" s="66">
        <v>60</v>
      </c>
      <c r="H21" s="66">
        <v>0.16</v>
      </c>
      <c r="I21" s="67">
        <v>12</v>
      </c>
      <c r="J21" s="67">
        <v>1</v>
      </c>
      <c r="K21" s="67">
        <v>0</v>
      </c>
      <c r="L21" s="67">
        <v>31</v>
      </c>
      <c r="M21" s="67">
        <v>0</v>
      </c>
      <c r="N21" s="67">
        <v>0</v>
      </c>
      <c r="O21" s="67">
        <v>0</v>
      </c>
      <c r="P21" s="67">
        <v>1.8</v>
      </c>
      <c r="Q21" s="66">
        <v>376</v>
      </c>
    </row>
    <row r="22" spans="1:17" ht="22.8" x14ac:dyDescent="0.4">
      <c r="A22" s="83" t="s">
        <v>11</v>
      </c>
      <c r="B22" s="66">
        <v>1.51</v>
      </c>
      <c r="C22" s="66">
        <v>30</v>
      </c>
      <c r="D22" s="66">
        <v>2.1</v>
      </c>
      <c r="E22" s="66">
        <v>0.3</v>
      </c>
      <c r="F22" s="66">
        <v>12.3</v>
      </c>
      <c r="G22" s="66">
        <v>60</v>
      </c>
      <c r="H22" s="74">
        <v>147.30000000000001</v>
      </c>
      <c r="I22" s="74">
        <v>21</v>
      </c>
      <c r="J22" s="74">
        <v>38</v>
      </c>
      <c r="K22" s="74">
        <v>12.3</v>
      </c>
      <c r="L22" s="74">
        <v>39</v>
      </c>
      <c r="M22" s="74">
        <v>1.1000000000000001</v>
      </c>
      <c r="N22" s="74">
        <v>0</v>
      </c>
      <c r="O22" s="111">
        <v>0.12</v>
      </c>
      <c r="P22" s="74">
        <v>0.1</v>
      </c>
      <c r="Q22" s="66" t="s">
        <v>13</v>
      </c>
    </row>
    <row r="23" spans="1:17" ht="22.8" x14ac:dyDescent="0.4">
      <c r="A23" s="83" t="s">
        <v>16</v>
      </c>
      <c r="B23" s="66">
        <v>1.08</v>
      </c>
      <c r="C23" s="66">
        <v>20</v>
      </c>
      <c r="D23" s="66">
        <v>1.0900000000000001</v>
      </c>
      <c r="E23" s="66">
        <v>0.2</v>
      </c>
      <c r="F23" s="66">
        <v>7.4</v>
      </c>
      <c r="G23" s="66">
        <v>36</v>
      </c>
      <c r="H23" s="74">
        <v>120.6</v>
      </c>
      <c r="I23" s="74">
        <v>33.33</v>
      </c>
      <c r="J23" s="74">
        <v>14.66</v>
      </c>
      <c r="K23" s="74">
        <v>8</v>
      </c>
      <c r="L23" s="74">
        <v>25.33</v>
      </c>
      <c r="M23" s="74">
        <v>0.56000000000000005</v>
      </c>
      <c r="N23" s="74">
        <v>0</v>
      </c>
      <c r="O23" s="112">
        <v>0.08</v>
      </c>
      <c r="P23" s="74">
        <v>0.13</v>
      </c>
      <c r="Q23" s="66" t="s">
        <v>13</v>
      </c>
    </row>
    <row r="24" spans="1:17" ht="22.8" x14ac:dyDescent="0.4">
      <c r="A24" s="157" t="s">
        <v>9</v>
      </c>
      <c r="B24" s="82" t="s">
        <v>135</v>
      </c>
      <c r="C24" s="82" t="s">
        <v>136</v>
      </c>
      <c r="D24" s="128" t="s">
        <v>118</v>
      </c>
      <c r="E24" s="128" t="s">
        <v>130</v>
      </c>
      <c r="F24" s="128" t="s">
        <v>119</v>
      </c>
      <c r="G24" s="128" t="s">
        <v>120</v>
      </c>
      <c r="H24" s="128" t="s">
        <v>121</v>
      </c>
      <c r="I24" s="128" t="s">
        <v>122</v>
      </c>
      <c r="J24" s="128" t="s">
        <v>123</v>
      </c>
      <c r="K24" s="128" t="s">
        <v>124</v>
      </c>
      <c r="L24" s="128" t="s">
        <v>125</v>
      </c>
      <c r="M24" s="128" t="s">
        <v>126</v>
      </c>
      <c r="N24" s="128" t="s">
        <v>127</v>
      </c>
      <c r="O24" s="128" t="s">
        <v>128</v>
      </c>
      <c r="P24" s="128" t="s">
        <v>129</v>
      </c>
      <c r="Q24" s="85"/>
    </row>
    <row r="25" spans="1:17" ht="22.8" x14ac:dyDescent="0.4">
      <c r="A25" s="154"/>
      <c r="B25" s="128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78"/>
    </row>
    <row r="26" spans="1:17" ht="22.8" x14ac:dyDescent="0.4">
      <c r="A26" s="225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7"/>
    </row>
    <row r="29" spans="1:17" ht="22.8" x14ac:dyDescent="0.4">
      <c r="A29" s="105"/>
      <c r="B29" s="125"/>
      <c r="C29" s="107"/>
      <c r="D29" s="107"/>
      <c r="E29" s="107"/>
      <c r="F29" s="107"/>
      <c r="G29" s="107"/>
      <c r="H29" s="129"/>
      <c r="I29" s="129"/>
      <c r="J29" s="129"/>
      <c r="K29" s="129"/>
      <c r="L29" s="129"/>
      <c r="M29" s="129"/>
      <c r="N29" s="129"/>
      <c r="O29" s="129"/>
      <c r="P29" s="129"/>
      <c r="Q29" s="113"/>
    </row>
    <row r="30" spans="1:17" ht="22.8" x14ac:dyDescent="0.4">
      <c r="A30" s="103"/>
      <c r="B30" s="98"/>
      <c r="C30" s="137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06"/>
    </row>
  </sheetData>
  <mergeCells count="12">
    <mergeCell ref="Q5:Q7"/>
    <mergeCell ref="A8:Q8"/>
    <mergeCell ref="A16:Q16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сводная таблица</vt:lpstr>
      <vt:lpstr>'1'!Область_печати</vt:lpstr>
      <vt:lpstr>'10'!Область_печати</vt:lpstr>
      <vt:lpstr>'11'!Область_печати</vt:lpstr>
      <vt:lpstr>'12'!Область_печати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2024-09-18T01:59:55Z</cp:lastPrinted>
  <dcterms:created xsi:type="dcterms:W3CDTF">2011-08-08T05:45:00Z</dcterms:created>
  <dcterms:modified xsi:type="dcterms:W3CDTF">2024-09-18T02:00:08Z</dcterms:modified>
</cp:coreProperties>
</file>